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2CB3041C-4331-4820-BEE6-332ECBAA5ACB}" xr6:coauthVersionLast="47" xr6:coauthVersionMax="47" xr10:uidLastSave="{00000000-0000-0000-0000-000000000000}"/>
  <bookViews>
    <workbookView xWindow="-96" yWindow="-96" windowWidth="20928" windowHeight="12432" firstSheet="39" activeTab="42" xr2:uid="{00000000-000D-0000-FFFF-FFFF00000000}"/>
  </bookViews>
  <sheets>
    <sheet name="3.1.1" sheetId="1" r:id="rId1"/>
    <sheet name="3.1.2" sheetId="2" r:id="rId2"/>
    <sheet name="3.1.3" sheetId="3" r:id="rId3"/>
    <sheet name="3.1.4" sheetId="4" r:id="rId4"/>
    <sheet name="3.1.5" sheetId="34" r:id="rId5"/>
    <sheet name="3.1.6" sheetId="5" r:id="rId6"/>
    <sheet name="3.1.7" sheetId="6" r:id="rId7"/>
    <sheet name="3.1.8" sheetId="7" r:id="rId8"/>
    <sheet name="3.1.9" sheetId="8" r:id="rId9"/>
    <sheet name="3.1.10" sheetId="9" r:id="rId10"/>
    <sheet name="Età Media  per ruolo" sheetId="35" r:id="rId11"/>
    <sheet name="3.2.1" sheetId="10" r:id="rId12"/>
    <sheet name="3.2.2" sheetId="11" r:id="rId13"/>
    <sheet name="3.2.3" sheetId="12" r:id="rId14"/>
    <sheet name="flex deter reg genere" sheetId="36" r:id="rId15"/>
    <sheet name="3.3.2" sheetId="13" r:id="rId16"/>
    <sheet name="3.3.3" sheetId="14" r:id="rId17"/>
    <sheet name="UNIV.PER RUOLO E REGIONI" sheetId="37" r:id="rId18"/>
    <sheet name="4.1" sheetId="15" r:id="rId19"/>
    <sheet name="4.1 CESSATI PURI" sheetId="52" r:id="rId20"/>
    <sheet name="4.1 RUOLO E REGIONI" sheetId="38" r:id="rId21"/>
    <sheet name="4.1. MEDICI E INFERMIERI" sheetId="39" r:id="rId22"/>
    <sheet name="4.1. MED. INFERM. cessati puri" sheetId="53" r:id="rId23"/>
    <sheet name="4.1. TIPO STRUTTURA" sheetId="51" r:id="rId24"/>
    <sheet name="4.2" sheetId="16" r:id="rId25"/>
    <sheet name="4.2 RUOLO E REGIONI" sheetId="40" r:id="rId26"/>
    <sheet name="4.2 MEDICI E INFERMIERI" sheetId="41" r:id="rId27"/>
    <sheet name="5.1" sheetId="17" r:id="rId28"/>
    <sheet name="5.1Equiparate per ruolo e regio" sheetId="44" r:id="rId29"/>
    <sheet name="5.2" sheetId="18" r:id="rId30"/>
    <sheet name="5.2 per regione RUOLO" sheetId="42" r:id="rId31"/>
    <sheet name="5.3" sheetId="19" r:id="rId32"/>
    <sheet name="5.3 per regione RUOLO" sheetId="43" r:id="rId33"/>
    <sheet name="6.2.1" sheetId="20" r:id="rId34"/>
    <sheet name="6.2.2" sheetId="22" r:id="rId35"/>
    <sheet name="6.2.3" sheetId="21" r:id="rId36"/>
    <sheet name="6.2.4" sheetId="23" r:id="rId37"/>
    <sheet name="1A REGIONI" sheetId="45" r:id="rId38"/>
    <sheet name="1ABIS REGIONE" sheetId="46" r:id="rId39"/>
    <sheet name="6.3.2F" sheetId="24" r:id="rId40"/>
    <sheet name="medici conv per area e tipo str" sheetId="47" r:id="rId41"/>
    <sheet name="6.3.3F bis" sheetId="25" r:id="rId42"/>
    <sheet name="6.3.4" sheetId="33" r:id="rId43"/>
    <sheet name="6.3.5" sheetId="32" r:id="rId44"/>
    <sheet name="trend tab 1" sheetId="26" r:id="rId45"/>
    <sheet name="trend tab 1B" sheetId="27" r:id="rId46"/>
    <sheet name="trend tab 2" sheetId="28" r:id="rId47"/>
    <sheet name="trend tab 5" sheetId="29" r:id="rId48"/>
    <sheet name="trend tab 6" sheetId="30" r:id="rId49"/>
    <sheet name="INFERMIERI DI FAMIGLIA" sheetId="50" r:id="rId50"/>
  </sheets>
  <definedNames>
    <definedName name="_xlnm.Print_Titles" localSheetId="33">'6.2.1'!$4:$5</definedName>
    <definedName name="_xlnm.Print_Titles" localSheetId="34">'6.2.2'!$4:$5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7" i="28" l="1"/>
  <c r="Y7" i="28"/>
  <c r="X8" i="28"/>
  <c r="Y8" i="28"/>
  <c r="X9" i="28"/>
  <c r="Y9" i="28"/>
  <c r="X10" i="28"/>
  <c r="Y10" i="28"/>
  <c r="X11" i="28"/>
  <c r="Y11" i="28"/>
  <c r="X12" i="28"/>
  <c r="Y12" i="28"/>
  <c r="X13" i="28"/>
  <c r="Y13" i="28"/>
  <c r="X14" i="28"/>
  <c r="Y14" i="28"/>
  <c r="X15" i="28"/>
  <c r="Y15" i="28"/>
  <c r="X16" i="28"/>
  <c r="Y16" i="28"/>
  <c r="X17" i="28"/>
  <c r="Y17" i="28"/>
  <c r="X18" i="28"/>
  <c r="Y18" i="28"/>
  <c r="X19" i="28"/>
  <c r="Y19" i="28"/>
  <c r="X20" i="28"/>
  <c r="Y20" i="28"/>
  <c r="X21" i="28"/>
  <c r="Y21" i="28"/>
  <c r="Y6" i="28"/>
  <c r="X6" i="28"/>
  <c r="W25" i="28"/>
  <c r="W26" i="28" s="1"/>
  <c r="U25" i="28"/>
  <c r="U26" i="28" s="1"/>
  <c r="AE30" i="26"/>
  <c r="AB30" i="26"/>
  <c r="Y30" i="26"/>
  <c r="V30" i="26"/>
  <c r="Y32" i="26"/>
  <c r="AJ8" i="26"/>
  <c r="AI8" i="26"/>
  <c r="AG24" i="26"/>
  <c r="AF16" i="26"/>
  <c r="AG16" i="26" s="1"/>
  <c r="AF17" i="26"/>
  <c r="AG17" i="26" s="1"/>
  <c r="AF18" i="26"/>
  <c r="AG18" i="26" s="1"/>
  <c r="AF19" i="26"/>
  <c r="AG19" i="26" s="1"/>
  <c r="AF20" i="26"/>
  <c r="AG20" i="26" s="1"/>
  <c r="AF21" i="26"/>
  <c r="AG21" i="26" s="1"/>
  <c r="AF22" i="26"/>
  <c r="AG22" i="26" s="1"/>
  <c r="AF23" i="26"/>
  <c r="AG23" i="26" s="1"/>
  <c r="AF24" i="26"/>
  <c r="AF25" i="26"/>
  <c r="AG25" i="26" s="1"/>
  <c r="AF26" i="26"/>
  <c r="AG26" i="26" s="1"/>
  <c r="AF27" i="26"/>
  <c r="AG27" i="26" s="1"/>
  <c r="AF6" i="26"/>
  <c r="AG6" i="26" s="1"/>
  <c r="AF7" i="26"/>
  <c r="AG7" i="26" s="1"/>
  <c r="AF8" i="26"/>
  <c r="AG8" i="26" s="1"/>
  <c r="AF9" i="26"/>
  <c r="AG9" i="26" s="1"/>
  <c r="AF10" i="26"/>
  <c r="AG10" i="26" s="1"/>
  <c r="AF11" i="26"/>
  <c r="AG11" i="26" s="1"/>
  <c r="AF12" i="26"/>
  <c r="AG12" i="26" s="1"/>
  <c r="AF13" i="26"/>
  <c r="AG13" i="26" s="1"/>
  <c r="AF14" i="26"/>
  <c r="AG14" i="26" s="1"/>
  <c r="AF15" i="26"/>
  <c r="AG15" i="26" s="1"/>
  <c r="AD39" i="26"/>
  <c r="AC39" i="26"/>
  <c r="AD38" i="26"/>
  <c r="AC38" i="26"/>
  <c r="AK8" i="26" l="1"/>
  <c r="AL8" i="26" s="1"/>
  <c r="X32" i="26"/>
  <c r="X33" i="26" s="1"/>
  <c r="X35" i="26"/>
  <c r="L27" i="27"/>
  <c r="G25" i="14" l="1"/>
  <c r="F25" i="14"/>
  <c r="E25" i="14"/>
  <c r="D25" i="14"/>
  <c r="C25" i="14"/>
  <c r="B25" i="14"/>
  <c r="K25" i="13"/>
  <c r="J25" i="13"/>
  <c r="I25" i="13"/>
  <c r="H25" i="13"/>
  <c r="G25" i="13"/>
  <c r="F25" i="13"/>
  <c r="E25" i="13"/>
  <c r="D25" i="13"/>
  <c r="C25" i="13"/>
  <c r="E26" i="29" l="1"/>
  <c r="F27" i="27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</calcChain>
</file>

<file path=xl/sharedStrings.xml><?xml version="1.0" encoding="utf-8"?>
<sst xmlns="http://schemas.openxmlformats.org/spreadsheetml/2006/main" count="2026" uniqueCount="461">
  <si>
    <t>CATEGORIA</t>
  </si>
  <si>
    <t>TEMPO PIENO</t>
  </si>
  <si>
    <t>PART-TIME</t>
  </si>
  <si>
    <t>PERSONALE ANNO DI RIFERIMENTO</t>
  </si>
  <si>
    <t>FINO AL 50%</t>
  </si>
  <si>
    <t>OLTRE IL 50%</t>
  </si>
  <si>
    <t xml:space="preserve">TOTALE </t>
  </si>
  <si>
    <t>Uomini</t>
  </si>
  <si>
    <t>Donne</t>
  </si>
  <si>
    <t>Totale</t>
  </si>
  <si>
    <t>MEDICI</t>
  </si>
  <si>
    <t>VETERINARI</t>
  </si>
  <si>
    <t>ODONTOIATRI</t>
  </si>
  <si>
    <t>FARMACISTI</t>
  </si>
  <si>
    <t>BIOLOGI</t>
  </si>
  <si>
    <t>CHIMICI</t>
  </si>
  <si>
    <t>FISICI</t>
  </si>
  <si>
    <t>PSICOLOGI</t>
  </si>
  <si>
    <t>DIRIGENTI PROFESSIONI SANITARIE</t>
  </si>
  <si>
    <t>PERS. INFERMIERISTICO</t>
  </si>
  <si>
    <t>PERS. TECNICO SANITARIO</t>
  </si>
  <si>
    <t>PERS. VIGILANZA ED ISPEZIONE</t>
  </si>
  <si>
    <t>PERS. FUNZ. RIABILITATIVE</t>
  </si>
  <si>
    <t>PROFILO RUOLO PROFESSIONALE</t>
  </si>
  <si>
    <t>DIR. RUOLO PROFESSIONALE</t>
  </si>
  <si>
    <t>PROFILO RUOLO TECNICO</t>
  </si>
  <si>
    <t>DIR. RUOLO TECNICO</t>
  </si>
  <si>
    <t>PROFILO RUOLO AMMINISTRATIVO</t>
  </si>
  <si>
    <t>DIR. RUOLO AMMINISTRATIVO</t>
  </si>
  <si>
    <t>ALTRO PERSONALE</t>
  </si>
  <si>
    <t>TOTALE</t>
  </si>
  <si>
    <t>Elaborazioni a cura della Direzione generale del sistema informativo e statistico su dati del conto annuale - Tab. 1</t>
  </si>
  <si>
    <t>(ASL, AO, AOU, IRCCS PUBBLICI, ESTAR TOSCANA, ISPO, ARES LAZIO, AREU e AGENZIA CSS LOMBARDIA, AZIENDA ZERO VENETO, A.Li.Sa LIGURIA)</t>
  </si>
  <si>
    <t>Tempo pieno e tempo parziale</t>
  </si>
  <si>
    <t>NORD</t>
  </si>
  <si>
    <t>CENTRO</t>
  </si>
  <si>
    <t>SUD</t>
  </si>
  <si>
    <t>ISOLE</t>
  </si>
  <si>
    <t>DIR. PROFESSIONI SANITARIE</t>
  </si>
  <si>
    <t>A.O.</t>
  </si>
  <si>
    <t>A.O.U.</t>
  </si>
  <si>
    <t>I.R.C.C.S. pubblico</t>
  </si>
  <si>
    <t>ASL</t>
  </si>
  <si>
    <t>di cui ospedale a gestione diretta</t>
  </si>
  <si>
    <t>RUOLO</t>
  </si>
  <si>
    <t>RUOLO SANITARIO</t>
  </si>
  <si>
    <t>RUOLO PROFESSIONALE</t>
  </si>
  <si>
    <t>RUOLO TECNICO</t>
  </si>
  <si>
    <t>RUOLO AMMINISTRATIVO</t>
  </si>
  <si>
    <t>valori percentuali</t>
  </si>
  <si>
    <t>STRUTTURA COMPLESSA</t>
  </si>
  <si>
    <t>STRUTTURA SEMPLICE</t>
  </si>
  <si>
    <t>ALTRO</t>
  </si>
  <si>
    <t>DIRIGENTI SANITARI NON MEDICI</t>
  </si>
  <si>
    <t xml:space="preserve">Fascia 0-5 </t>
  </si>
  <si>
    <t xml:space="preserve">Fascia 6-15  </t>
  </si>
  <si>
    <t xml:space="preserve">Fascia 16-25  </t>
  </si>
  <si>
    <t xml:space="preserve">Fascia 26-35  </t>
  </si>
  <si>
    <t xml:space="preserve">Fascia 36-40  </t>
  </si>
  <si>
    <t>Fascia oltre 40</t>
  </si>
  <si>
    <t>%</t>
  </si>
  <si>
    <t>Elaborazioni a cura della Direzione generale del sistema informativo e statistico su dati del conto annuale - Tab. 7</t>
  </si>
  <si>
    <t>Anzianità contributiva media e quota over 35 anni per tipo di struttura pubblica</t>
  </si>
  <si>
    <t>Azienda Ospedaliera</t>
  </si>
  <si>
    <t>Azienda ospedaliera universitaria</t>
  </si>
  <si>
    <t>IRCCS</t>
  </si>
  <si>
    <t>ASL e altro</t>
  </si>
  <si>
    <t xml:space="preserve">Oltre 35 anni
</t>
  </si>
  <si>
    <t xml:space="preserve">Anzianità media
</t>
  </si>
  <si>
    <t>Fino a 29 anni</t>
  </si>
  <si>
    <t>30-39 anni</t>
  </si>
  <si>
    <t>40-49 anni</t>
  </si>
  <si>
    <t>50-59 anni</t>
  </si>
  <si>
    <t>60-64 anni</t>
  </si>
  <si>
    <t>65 anni e oltre</t>
  </si>
  <si>
    <t>Elaborazioni a cura della Direzione generale del sistema informativo e statistico su dati del conto annuale - Tab. 8</t>
  </si>
  <si>
    <t>Età anagrafica media e quota over 60 anni per tipo struttura struttura pubblica</t>
  </si>
  <si>
    <t>60 anni e oltre</t>
  </si>
  <si>
    <t xml:space="preserve">Età media
</t>
  </si>
  <si>
    <t>di cui a tempo determinato</t>
  </si>
  <si>
    <t>PROFILI RUOLO SANITARIO -PERSONALE INFERMIERISTICO</t>
  </si>
  <si>
    <t>PROFILI RUOLO SANITARIO-PERS.FUNZIONI RIABILITATIV</t>
  </si>
  <si>
    <t>PROFILI RUOLO SANITARIO - PERS. TECNICO SANITARIO</t>
  </si>
  <si>
    <t>PROFILI RUOLO SANITARIO-PERS.VIGILANZA E ISPEZIONE</t>
  </si>
  <si>
    <t>DIRIGENTI RUOLO PROFESSIONALE</t>
  </si>
  <si>
    <t>PROFILI RUOLO PROFESSIONALE</t>
  </si>
  <si>
    <t>DIRIGENTI RUOLO TECNICO</t>
  </si>
  <si>
    <t>PROFILI RUOLO TECNICO</t>
  </si>
  <si>
    <t>DIRIGENTI RUOLO AMMINISTRATIVO</t>
  </si>
  <si>
    <t>PROFILI RUOLO AMMINISTRATIVO</t>
  </si>
  <si>
    <t>PERSONALE CONTRATTISTA</t>
  </si>
  <si>
    <t>valori assoluti e percentuali</t>
  </si>
  <si>
    <t xml:space="preserve">Totale </t>
  </si>
  <si>
    <t>Azienda Ospedaliera Universitaria</t>
  </si>
  <si>
    <t>Istituto di Ricovero e Cura a Carattere Scientifico</t>
  </si>
  <si>
    <t>TEMPO INDETERMINATO</t>
  </si>
  <si>
    <t>TEMPO DETERMINATO</t>
  </si>
  <si>
    <t>Elaborazioni a cura della Direzione generale del sistema informativo e statistico su dati del conto annuale - Tab. 1B</t>
  </si>
  <si>
    <t>di cui  Ospedali a gestione diretta</t>
  </si>
  <si>
    <t xml:space="preserve"> </t>
  </si>
  <si>
    <t xml:space="preserve">      CESSATI PURI </t>
  </si>
  <si>
    <t>MOBILITA'</t>
  </si>
  <si>
    <t>TOTALE ALTRO</t>
  </si>
  <si>
    <t>Altro comparto</t>
  </si>
  <si>
    <t>Stesso comparto</t>
  </si>
  <si>
    <t>Elaborazioni a cura della Direzione generale del sistema informativo e statistico su dati del conto annuale - Tab.5</t>
  </si>
  <si>
    <t xml:space="preserve">ASSUNTI PURI </t>
  </si>
  <si>
    <t>ASSUNTI IN SERVIZIO</t>
  </si>
  <si>
    <t>Elaborazioni a cura della Direzione generale del sistema informativo e statistico su dati del conto annuale - Tab.6</t>
  </si>
  <si>
    <t>(Policlinici Universitari Privati, I.R.C.C.S. Privati, Fondazioni Private, Ospedali Classificati, Istituti privati qualificati Presidi USL, Enti di Ricerca)</t>
  </si>
  <si>
    <t>ALTRO TIPO DI RAPPORTO</t>
  </si>
  <si>
    <t>Elaborazioni a cura della Direzione generale del sistema informativo e statistico su dati del conto annuale - Tab. 1Cbis</t>
  </si>
  <si>
    <t>Classificazione Decreto Ministeriale 29/03/2001 - G.U. 23/5/2001 n. 118</t>
  </si>
  <si>
    <t>Figura professionale</t>
  </si>
  <si>
    <t>Tempo indeterminato</t>
  </si>
  <si>
    <t>Tempo determinato</t>
  </si>
  <si>
    <t>Tempo pieno</t>
  </si>
  <si>
    <t>Tempo parziale</t>
  </si>
  <si>
    <t>AREA INFERMIERISTICA ED OSTETRICA</t>
  </si>
  <si>
    <t>INFERMIERE</t>
  </si>
  <si>
    <t>INFERMIERE PEDIATRICO</t>
  </si>
  <si>
    <t>OSTETRICA</t>
  </si>
  <si>
    <t>AREA DELLA RIABILITAZIONE</t>
  </si>
  <si>
    <t>EDUCATORE PROFESSIONALE</t>
  </si>
  <si>
    <t>FISIOTERAPISTA</t>
  </si>
  <si>
    <t>LOGOPEDISTA</t>
  </si>
  <si>
    <t>ORTOTTISTA</t>
  </si>
  <si>
    <t>PODOLOGO</t>
  </si>
  <si>
    <t>TECNICO DELLA RIABILITAZIONE PSICHIATRICA</t>
  </si>
  <si>
    <t>TERAPISTA NEUROPSICOMOTRICITA’ ETA’ EVOLUTIVA</t>
  </si>
  <si>
    <t>TERAPISTA OCCUPAZIONALE</t>
  </si>
  <si>
    <t>AREA TECNICA E  DELLA PREVENZIONE</t>
  </si>
  <si>
    <t>Area Tecnica Assistenziale</t>
  </si>
  <si>
    <t>DIETISTA</t>
  </si>
  <si>
    <t>IGIENISTA DENTALE</t>
  </si>
  <si>
    <t>TECNICO AUDIOPROTESISTA</t>
  </si>
  <si>
    <t>TECNICO FISIOPATOLOGIA CARDIO</t>
  </si>
  <si>
    <t>TECNICO ORTOPEDICO</t>
  </si>
  <si>
    <t>Area Tecnica Diagnostica</t>
  </si>
  <si>
    <t>TECNICO AUDIOMETRISTA</t>
  </si>
  <si>
    <t>TECNICO LABORATORIO BIOMEDICO</t>
  </si>
  <si>
    <t>TECNICO NEUROFISIOPATOLOGIA</t>
  </si>
  <si>
    <t>TECNICO RADIOLOGIA MEDICA</t>
  </si>
  <si>
    <t>Area Tecnica della Prevenzione</t>
  </si>
  <si>
    <t>ASSISTENTE SANITARIO</t>
  </si>
  <si>
    <t>TECNICO PREVENZIONE</t>
  </si>
  <si>
    <t>ALTRI OPERATORI</t>
  </si>
  <si>
    <t>INFERMIERE GENERICO</t>
  </si>
  <si>
    <t>INFERMIERE PSICHIATRICO 1 ANNO SCUOLA</t>
  </si>
  <si>
    <t>MASSAGGIATORE/MASSOFISIOTERAPISTA</t>
  </si>
  <si>
    <t>MASSAGGIATORE NON VEDENTE</t>
  </si>
  <si>
    <t>ODONTOTECNICO</t>
  </si>
  <si>
    <t>OTTICO</t>
  </si>
  <si>
    <t>PUERICULTRICE</t>
  </si>
  <si>
    <t>TECNICO EDUCAZIONE E RIABILIT. PSICHIATRICA E PSICOSOC</t>
  </si>
  <si>
    <t>Elaborazioni a cura della Direzione generale del sistema informativo e statistico su dati del conto annuale - Tab. 1A</t>
  </si>
  <si>
    <t>TIPO STRUTTURA</t>
  </si>
  <si>
    <t>Azienda ospedaliera Universitaria</t>
  </si>
  <si>
    <t>Istituto di ricovero e cura a carattere scientifico</t>
  </si>
  <si>
    <t>ASL, ISPO, Ares Lazio e Lombardia</t>
  </si>
  <si>
    <t>Altri tipi di rapporto</t>
  </si>
  <si>
    <t>Elaborazioni a cura della Direzione generale del sistema informativo e statistico su dati del conto annuale - Tab. 1Abis</t>
  </si>
  <si>
    <t>(POLICLINICI UNIVERSITARI PRIVATI, IRCCS PRIVATI, OSPEDALI CLASSIFICATI, ISTITUTI QUALIFICATI, ENTI DI RICERCA, CASE DI CURA PRIVATE)</t>
  </si>
  <si>
    <t>Policlinico universitario privato</t>
  </si>
  <si>
    <t>Istituto di ricovero e cura a carattere scientifico privato</t>
  </si>
  <si>
    <t>Ospedale classificato o assimilato</t>
  </si>
  <si>
    <t>Casa di cura privata</t>
  </si>
  <si>
    <t xml:space="preserve">Istituto sanitario privato qualificato presidio USL </t>
  </si>
  <si>
    <t xml:space="preserve">Ente di ricerca </t>
  </si>
  <si>
    <t>Casa di cura privata convenzionata</t>
  </si>
  <si>
    <t>Casa di cura privata non convenzionata</t>
  </si>
  <si>
    <t>DIRIGENTI MEDICI PER SPECIALITA' E TIPO STRUTTURA SANITARIA - ANNO 2015 (31/12/2015)</t>
  </si>
  <si>
    <t>SPECIALIZZAZIONE</t>
  </si>
  <si>
    <t>Istituto di ricovero e cura a carattere scientifico pubblico</t>
  </si>
  <si>
    <t>AREA FUNZIONALE DEI SERVIZI</t>
  </si>
  <si>
    <t>AREA FUNZIONALE DI CHIRURGIA</t>
  </si>
  <si>
    <t>AREA FUNZIONALE DI MEDICINA</t>
  </si>
  <si>
    <t>SMS054</t>
  </si>
  <si>
    <t>ALTRE SPECIALIZZAZIONI</t>
  </si>
  <si>
    <t>SMS055</t>
  </si>
  <si>
    <t>SENZA SPECIALIZZAZIONE</t>
  </si>
  <si>
    <t>Elaborazioni a cura della Direzione generale del sistema informativo e statistico su dati del conto annuale - Tab. 1F</t>
  </si>
  <si>
    <t>(ASL, ESTAR TOSCANA, ISPO, ARES LAZIO, AREU e AGENZIA CSS LOMBARDIA, AZIENDA ZERO VENETO, A.Li.Sa LIGURIA)</t>
  </si>
  <si>
    <t>Strutture sanitarie equiparate alle pubbliche</t>
  </si>
  <si>
    <t>Elaborazioni a cura della Direzione generale del sistema informativo e statistico su dati del conto annuale - Tab. 1Fbis</t>
  </si>
  <si>
    <t>sono compresi gli universitari</t>
  </si>
  <si>
    <t>PERSONALE ANNO DI RIFERIMENTO 2013</t>
  </si>
  <si>
    <t>PERSONALE ANNO DI RIFERIMENTO 2014</t>
  </si>
  <si>
    <t>PERSONALE ANNO DI RIFERIMENTO 2015</t>
  </si>
  <si>
    <t>PERSONALE ANNO DI RIFERIMENTO 2016</t>
  </si>
  <si>
    <t>PERSONALE ANNO DI RIFERIMENTO 2017</t>
  </si>
  <si>
    <t>PERSONALE ANNO DI RIFERIMENTO 2018</t>
  </si>
  <si>
    <t>PERSONALE ANNO DI RIFERIMENTO 2019</t>
  </si>
  <si>
    <t xml:space="preserve">PERSONALE UNIVERSITARIO PER CATEGORIA E TIPO DI RAPPORTO DI LAVORO - </t>
  </si>
  <si>
    <t xml:space="preserve">PERSONALE CON RAPPORTO DI LAVORO FLESSIBILE PER CATEGORIA </t>
  </si>
  <si>
    <t xml:space="preserve"> Rapporto flessibile </t>
  </si>
  <si>
    <t xml:space="preserve">di cui tempo determinato </t>
  </si>
  <si>
    <t>CESSATI PURI</t>
  </si>
  <si>
    <t>PERSONALE A TEMPO INDETERMINATO E PERSONALE DIRIGENTE ASSUNTO IN  SERVIZIO  PER CATEGORIA</t>
  </si>
  <si>
    <t xml:space="preserve">TEMPO INDETERMINATO </t>
  </si>
  <si>
    <t xml:space="preserve">15 SEPTIES </t>
  </si>
  <si>
    <t>UNIVERSITARI</t>
  </si>
  <si>
    <t>SPECIALISTI AMBULATORIALI</t>
  </si>
  <si>
    <t>AREA FUNZIONALE</t>
  </si>
  <si>
    <t xml:space="preserve">DIPENDENTI </t>
  </si>
  <si>
    <t xml:space="preserve">ALTRO RAPPORTO </t>
  </si>
  <si>
    <t xml:space="preserve"> UNIVERSITARI</t>
  </si>
  <si>
    <t>FATTORE_DI_ORDINAMENTO</t>
  </si>
  <si>
    <t>ANATOMIA PATOLOGICA</t>
  </si>
  <si>
    <t>ANESTESIA, RIANIMAZIONE, TERAPIA INTENSIVA E DEL DOLORE</t>
  </si>
  <si>
    <t>AUDIOLOGIA E FONIATRIA</t>
  </si>
  <si>
    <t>FARMACOLOGIA E TOSSICOLOGIA CLINICA</t>
  </si>
  <si>
    <t>GENETICA MEDICA</t>
  </si>
  <si>
    <t>IGIENE E MEDICINA PREVENTIVA</t>
  </si>
  <si>
    <t>MEDICINA DEL LAVORO</t>
  </si>
  <si>
    <t>MEDICINA FISICA E RIABILITAZIONE</t>
  </si>
  <si>
    <t>MEDICINA LEGALE</t>
  </si>
  <si>
    <t>MEDICINA NUCLEARE</t>
  </si>
  <si>
    <t>MICROBIOLOGIA E VIROLOGIA</t>
  </si>
  <si>
    <t>PATOLOGIA CLINICA E BIOCHIMICA CLINICA</t>
  </si>
  <si>
    <t>RADIODIAGNOSTICA</t>
  </si>
  <si>
    <t>RADIOTERAPIA</t>
  </si>
  <si>
    <t>SCIENZA DELL'ALIMENTAZIONE</t>
  </si>
  <si>
    <t>STATISTICA SANITARIA E BIOMETRIA</t>
  </si>
  <si>
    <t>CARDIOCHIRURGIA</t>
  </si>
  <si>
    <t>CHIRURGIA GENERALE</t>
  </si>
  <si>
    <t>CHIRURGIA MAXILLO-FACCIALE</t>
  </si>
  <si>
    <t>CHIRURGIA PEDIATRICA</t>
  </si>
  <si>
    <t>CHIRURGIA PLASTICA, RICOSTRUTTIVA ED ESTETICA</t>
  </si>
  <si>
    <t>CHIRURGIA TORACICA</t>
  </si>
  <si>
    <t>CHIRURGIA VASCOLARE</t>
  </si>
  <si>
    <t>GINECOLOGIA E OSTETRICIA</t>
  </si>
  <si>
    <t>NEUROCHIRURGIA</t>
  </si>
  <si>
    <t>OFTALMOLOGIA</t>
  </si>
  <si>
    <t>ORTOPEDIA E TRAUMATOLOGIA</t>
  </si>
  <si>
    <t>OTORINOLARINGOIATRIA</t>
  </si>
  <si>
    <t>UROLOGIA</t>
  </si>
  <si>
    <t>ALLERGOLOGIA ED IMMUNOLOGIA CLINICA</t>
  </si>
  <si>
    <t>MALATTIE DELL'APPARATO CARDIOVASCOLARE</t>
  </si>
  <si>
    <t>DERMATOLOGIA E VENEREOLOGIA</t>
  </si>
  <si>
    <t>EMATOLOGIA</t>
  </si>
  <si>
    <t>ENDOCRINOLOGIA E MALATTIE DEL METABOLISMO</t>
  </si>
  <si>
    <t>GASTROENTEROLOGIA</t>
  </si>
  <si>
    <t>GERIATRIA</t>
  </si>
  <si>
    <t>MALATTIE DELL'APPARATO RESPIRATORIO</t>
  </si>
  <si>
    <t>MALATTIE INFETTIVE E TROPICALI</t>
  </si>
  <si>
    <t>MEDICINA DELLO SPORT E DELL'ESERCIZIO FISICO</t>
  </si>
  <si>
    <t>MEDICINA DI COMUNITA' E DELLE CURE PRIMARIE</t>
  </si>
  <si>
    <t>MEDICINA INTERNA</t>
  </si>
  <si>
    <t>NEFROLOGIA</t>
  </si>
  <si>
    <t>NEUROLOGIA</t>
  </si>
  <si>
    <t>NEUROPSICHIATRIA INFANTILE</t>
  </si>
  <si>
    <t>ONCOLOGIA MEDICA</t>
  </si>
  <si>
    <t>PEDIATRIA</t>
  </si>
  <si>
    <t>PSICHIATRIA</t>
  </si>
  <si>
    <t>REUMATOLOGIA</t>
  </si>
  <si>
    <t>MEDICINA DI EMERGENZA - URGENZA</t>
  </si>
  <si>
    <t>MEDICINA TERMALE</t>
  </si>
  <si>
    <t>Anno: 2017</t>
  </si>
  <si>
    <t>DIPENDENTI E UNIVERSITARI</t>
  </si>
  <si>
    <t>CODICE</t>
  </si>
  <si>
    <t>SMS002</t>
  </si>
  <si>
    <t>SMS003</t>
  </si>
  <si>
    <t>SMS004</t>
  </si>
  <si>
    <t>SMS060</t>
  </si>
  <si>
    <t>SMS020</t>
  </si>
  <si>
    <t>SMS023</t>
  </si>
  <si>
    <t>SMS026</t>
  </si>
  <si>
    <t>SMS029</t>
  </si>
  <si>
    <t>SMS031</t>
  </si>
  <si>
    <t>SMS032</t>
  </si>
  <si>
    <t>SMS034</t>
  </si>
  <si>
    <t>SMS059</t>
  </si>
  <si>
    <t>SMS048</t>
  </si>
  <si>
    <t>SMS049</t>
  </si>
  <si>
    <t>SMS051</t>
  </si>
  <si>
    <t>SMS058</t>
  </si>
  <si>
    <t>SMS006</t>
  </si>
  <si>
    <t>SMS009</t>
  </si>
  <si>
    <t>SMS010</t>
  </si>
  <si>
    <t>SMS011</t>
  </si>
  <si>
    <t>SMS012</t>
  </si>
  <si>
    <t>SMS013</t>
  </si>
  <si>
    <t>SMS014</t>
  </si>
  <si>
    <t>SMS022</t>
  </si>
  <si>
    <t>SMS036</t>
  </si>
  <si>
    <t>SMS040</t>
  </si>
  <si>
    <t>SMS042</t>
  </si>
  <si>
    <t>SMS043</t>
  </si>
  <si>
    <t>SMS053</t>
  </si>
  <si>
    <t>SMS001</t>
  </si>
  <si>
    <t>SMS007</t>
  </si>
  <si>
    <t>SMS015</t>
  </si>
  <si>
    <t>SMS016</t>
  </si>
  <si>
    <t>SMS017</t>
  </si>
  <si>
    <t>SMS019</t>
  </si>
  <si>
    <t>SMS021</t>
  </si>
  <si>
    <t>SMS024</t>
  </si>
  <si>
    <t>SMS061</t>
  </si>
  <si>
    <t>SMS027</t>
  </si>
  <si>
    <t>SMS028</t>
  </si>
  <si>
    <t>SMS030</t>
  </si>
  <si>
    <t>SMS035</t>
  </si>
  <si>
    <t>SMS038</t>
  </si>
  <si>
    <t>SMS039</t>
  </si>
  <si>
    <t>SMS041</t>
  </si>
  <si>
    <t>SMS045</t>
  </si>
  <si>
    <t>SMS046</t>
  </si>
  <si>
    <t>SMS050</t>
  </si>
  <si>
    <t>SMS056</t>
  </si>
  <si>
    <t>SMS057</t>
  </si>
  <si>
    <t>REGIONE</t>
  </si>
  <si>
    <t xml:space="preserve">Totale
</t>
  </si>
  <si>
    <t xml:space="preserve">Donne
</t>
  </si>
  <si>
    <t xml:space="preserve">Uomini
</t>
  </si>
  <si>
    <t>010</t>
  </si>
  <si>
    <t>PIEMONTE</t>
  </si>
  <si>
    <t>020</t>
  </si>
  <si>
    <t>VALLE D'AOSTA</t>
  </si>
  <si>
    <t>030</t>
  </si>
  <si>
    <t>LOMBARDIA</t>
  </si>
  <si>
    <t>041</t>
  </si>
  <si>
    <t>PROV.A.BOLZANO</t>
  </si>
  <si>
    <t>042</t>
  </si>
  <si>
    <t>PROV.A.TRENTO</t>
  </si>
  <si>
    <t>050</t>
  </si>
  <si>
    <t>VENETO</t>
  </si>
  <si>
    <t>060</t>
  </si>
  <si>
    <t>FRIULI V.GIULIA</t>
  </si>
  <si>
    <t>070</t>
  </si>
  <si>
    <t>LIGURIA</t>
  </si>
  <si>
    <t>080</t>
  </si>
  <si>
    <t>EMILIA ROMAGNA</t>
  </si>
  <si>
    <t>090</t>
  </si>
  <si>
    <t>TOSCANA</t>
  </si>
  <si>
    <t>100</t>
  </si>
  <si>
    <t>UMBRIA</t>
  </si>
  <si>
    <t>110</t>
  </si>
  <si>
    <t>MARCHE</t>
  </si>
  <si>
    <t>120</t>
  </si>
  <si>
    <t>LAZIO</t>
  </si>
  <si>
    <t>130</t>
  </si>
  <si>
    <t>ABRUZZO</t>
  </si>
  <si>
    <t>140</t>
  </si>
  <si>
    <t>MOLISE</t>
  </si>
  <si>
    <t>150</t>
  </si>
  <si>
    <t>CAMPANIA</t>
  </si>
  <si>
    <t>160</t>
  </si>
  <si>
    <t>PUGLIA</t>
  </si>
  <si>
    <t>170</t>
  </si>
  <si>
    <t>BASILICATA</t>
  </si>
  <si>
    <t>180</t>
  </si>
  <si>
    <t>CALABRIA</t>
  </si>
  <si>
    <t>190</t>
  </si>
  <si>
    <t>SICILIA</t>
  </si>
  <si>
    <t>200</t>
  </si>
  <si>
    <t>SARDEGNA</t>
  </si>
  <si>
    <t>Somma:</t>
  </si>
  <si>
    <t>Età anagrafica media e quota over 60 anni per ruolo e sesso</t>
  </si>
  <si>
    <t>RUOLO DI APPARTENENZA</t>
  </si>
  <si>
    <t>Età media</t>
  </si>
  <si>
    <t xml:space="preserve">60 anni e oltre
</t>
  </si>
  <si>
    <t xml:space="preserve">ALTRO PERSONALE		</t>
  </si>
  <si>
    <t>Totale cessato</t>
  </si>
  <si>
    <t xml:space="preserve">Totale cessati puri
</t>
  </si>
  <si>
    <t>Piemonte</t>
  </si>
  <si>
    <t>Valle d'Aosta</t>
  </si>
  <si>
    <t>Lombardia</t>
  </si>
  <si>
    <t>Prov.A. Bolzano</t>
  </si>
  <si>
    <t>Prov. A. Trento</t>
  </si>
  <si>
    <t>Veneto</t>
  </si>
  <si>
    <t>Friuli.V.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</si>
  <si>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</si>
  <si>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</si>
  <si>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</si>
  <si>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</si>
  <si>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</si>
  <si>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</si>
  <si>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</si>
  <si>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</si>
  <si>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</si>
  <si>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</si>
  <si>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</si>
  <si>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</si>
  <si>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</si>
  <si>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</si>
  <si>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Totale assunti</t>
  </si>
  <si>
    <t xml:space="preserve">Totale assunti puri
</t>
  </si>
  <si>
    <t xml:space="preserve">Totale assunti
</t>
  </si>
  <si>
    <t xml:space="preserve"> RUOLO AMMINISTRATIVO 	</t>
  </si>
  <si>
    <t>Elaborazioni a cura della Direzione generale del sistema informativo e statistico su dati del conto annuale - Tab. 5</t>
  </si>
  <si>
    <t>comprende tutto il personale</t>
  </si>
  <si>
    <t>PERSONALE ANNO DI RIFERIMENTO 2020</t>
  </si>
  <si>
    <t>ASSUNTI PURI (PER CONCORSO)</t>
  </si>
  <si>
    <t>CON INCARICHI STRUTTURA</t>
  </si>
  <si>
    <t>CESSATI DAL SERVIZIO</t>
  </si>
  <si>
    <t>Totale cessati</t>
  </si>
  <si>
    <t>PROFILO RUOLO RICERCA SANITARIA</t>
  </si>
  <si>
    <t>PERSONALE ANNO DI RIFERIMENTO 2021</t>
  </si>
  <si>
    <t>DIRIGENTI SANITARI NON MEDICI   di cui</t>
  </si>
  <si>
    <t>Numero unità</t>
  </si>
  <si>
    <t>Elaborazioni a cura della Direzione generale del sistema informativo e statistico su dati del conto annuale - Scheda informativa 1</t>
  </si>
  <si>
    <r>
      <t>Rapporto flessibile (</t>
    </r>
    <r>
      <rPr>
        <sz val="8"/>
        <color theme="0"/>
        <rFont val="Arial"/>
        <family val="2"/>
      </rPr>
      <t>Tempo determinato,</t>
    </r>
    <r>
      <rPr>
        <b/>
        <sz val="8"/>
        <color theme="0"/>
        <rFont val="Arial"/>
        <family val="2"/>
      </rPr>
      <t xml:space="preserve"> </t>
    </r>
    <r>
      <rPr>
        <sz val="8"/>
        <color theme="0"/>
        <rFont val="Arial"/>
        <family val="2"/>
      </rPr>
      <t>Formazione lavoro, Interinale, LSU, Telelavoro/Smart working)</t>
    </r>
  </si>
  <si>
    <t>PERSONALE A TEMPO INDETERMINATO E PERSONALE DIRIGENTE PER CATEGORIA E TIPO RAPPORTO DI LAVORO - ANNO 2022 (31/12/2022)</t>
  </si>
  <si>
    <t>PERSONALE A TEMPO INDETERMINATO E PERSONALE DIRIGENTE PER CATEGORIA E ZONA GEOGRAFICA - ANNO 2022 (31/12/2022)</t>
  </si>
  <si>
    <t>PERSONALE A TEMPO INDETERMINATO E PERSONALE DIRIGENTE PER CATEGORIA TIPO STRUTTURA  - ANNO 2022 (31/12/2022)</t>
  </si>
  <si>
    <t>PERSONALE A TEMPO INDETERMINATO E PERSONALE DIRIGENTE PER RUOLO E TIPO STRUTTURA  - ANNO 2022 (31/12/2022)</t>
  </si>
  <si>
    <t>DISTRIBUZIONE REGIONALE DEL PERSONALE A TEMPO INDETERMINATO E PERSONALE DIRIGENTE PER RUOLO  - ANNO 2022 (31/12/2022)</t>
  </si>
  <si>
    <t>Personale Dirigente a tempo indeterminato per categoria e tipo incarico  e genere – anno 2022 (31/12/2022)</t>
  </si>
  <si>
    <t>PERSONALE A TEMPO INDETERMINATO E PERSONALE DIRIGENTE PER CATEGORIA E PER CLASSI DI ANZIANITA' DI SERVIZIO - ANNO 2022 (31/12/2022)</t>
  </si>
  <si>
    <t>Personale a tempo indeterminato e personale dirigente per classi di anzianità di servizio al 31/12/2022</t>
  </si>
  <si>
    <t>PERSONALE A TEMPO INDETERMINATO E PERSONALE DIRIGENTE PER CATEGORIA E PER CLASSI DI ETA' - ANNO 2022 (31/12/2022)</t>
  </si>
  <si>
    <t>PERSONALE A TEMPO INDETERMINATO E PERSONALE DIRIGENTE PER CATEGORIA E CLASSI DI ETA' - ANNO 2022 (31/12/2022)</t>
  </si>
  <si>
    <t>PERSONALE A TEMPO INDETERMINATO E PERSONALE DIRIGENTE PER RUOLO E CLASSI DI ETA' - ANNO 2022 (31/12/2022)</t>
  </si>
  <si>
    <t>PERSONALE UNIVERSITARIO PER CATEGORIA PER TIPO DI RAPPORTO DI LAVORO E SESSO - ANNO 2022 (31/12/2022)</t>
  </si>
  <si>
    <t>DISTRIBUZIONE REGIONALE DEL PERSONALE UNIVERSITARIO PER RUOLO - ANNO 2022 (31/12/2022)</t>
  </si>
  <si>
    <t>PERSONALE UNIVERSITARIO PER CATEGORIA E TIPO DI STRUTTURA - ANNO 2022 (31/12/2022)</t>
  </si>
  <si>
    <t>PERSONALE A TEMPO INDETERMINATO E PERSONALE DIRIGENTE ASSUNTO IN  SERVIZIO NEL CORSO DELL'ANNO 2022 PER CATEGORIA</t>
  </si>
  <si>
    <t>DISTRIBUZIONE REGIONALE DEL PERSONALE A TEMPO INDETERMINATO E PERSONALE DIRIGENTE ASSUNTO NELL' ANNO 2022 PER RUOLO</t>
  </si>
  <si>
    <t xml:space="preserve">DISTRIBUZIONE REGIONALE DEL PERSONALE MEDICO ED INFERMIERISTICO  ASSUNTO NELL' ANNO 2022 </t>
  </si>
  <si>
    <t>PERSONALE DELLE STRUTTURE DI RICOVERO EQUIPARATE ALLE PUBBLICHE PER CATEGORIA E TIPO DI RAPPORTO DI LAVORO ANNO 2022 (31/12/2022)</t>
  </si>
  <si>
    <t>DISTRIBUZIONE REGIONALE DEL PERSONALE DELLE STRUTTURE EQUIPARATE ALLE PUBBLICHE PER RUOLO  ANNO 2022 (31/12/2022)</t>
  </si>
  <si>
    <t>PERSONALE DELLE CASE DI CURA PRIVATE CONVENZIONATE PER CATEGORIA E SESSO ANNO 2022 (31/12/2022)</t>
  </si>
  <si>
    <t>DISTRIBUZIONE REGIONALE DEL PERSONALE DELLE CASE DI CURA PRIVATE CONVENZIONATE PER RUOLO  ANNO 2022 (31/12/2022)</t>
  </si>
  <si>
    <t>PERSONALE DELLE CASE DI CURA PRIVATE NON CONVENZIONATE PER CATEGORIA E SESSO ANNO 2022 (31/12/2022)</t>
  </si>
  <si>
    <t>DISTRIBUZIONE REGIONALE DEL PERSONALE DELLE CASE DI CURA PRIVATE NON CONVENZIONATE PER RUOLO  ANNO 2022 (31/12/2022)</t>
  </si>
  <si>
    <t>PERSONALE PER FIGURA PROFESSIONALE TIPO DI RAPPORTO DI LAVORO -  ANNO 2022 (31/12/2022)</t>
  </si>
  <si>
    <t>PERSONALE PER FIGURA PROFESSIONALE TIPO DI STRUTTURA -  ANNO 2022 (31/12/2022)</t>
  </si>
  <si>
    <t>PERSONALE PER FIGURA PROFESSIONALE PER REGIONE -  ANNO 2022 (31/12/2022)</t>
  </si>
  <si>
    <t>PERSONALE PER FIGURA PROFESSIONALE TIPO DI RAPPORTO DI LAVORO E REGIONE-  ANNO 2022 (31/12/2022)</t>
  </si>
  <si>
    <t>DIRIGENTI MEDICI PER SPECIALITA' E TIPO STRUTTURA SANITARIA - ANNO 2022 (31/12/2022)</t>
  </si>
  <si>
    <t>MEDICI SPECIALISTI CONVENZIONATI PER SPECIALITA' E TIPO STRUTTURA SANITARIA - ANNO 2022 (31/12/2022)</t>
  </si>
  <si>
    <t>DIRIGENTI MEDICI PER SPECIALITA' E TIPO DI RAPPORTO DI LAVORO - ANNO 2022 (31/12/2022)</t>
  </si>
  <si>
    <t>PERSONALE ANNO DI RIFERIMENTO 2022</t>
  </si>
  <si>
    <t>INFERMIERI DI FAMIGLIA O DI COMUNITA' A TEMPO INDETERMINATO RECLUTATE AI SENSI DELL'ART. 1 COMMA 5 D. 34/2020 PRESENTI AL 31/12/2022</t>
  </si>
  <si>
    <t>PERSONALE CON RAPPORTO DI LAVORO FLESSIBILE PER CATEGORIA ANNO 2022 (31/12/2022)</t>
  </si>
  <si>
    <t>Elaborazioni a cura della Direzione generale del sistema informativo e statistico su dati del conto annuale - Tab.2</t>
  </si>
  <si>
    <t>PERSONALE CON RAPPORTO DI LAVORO FLESSIBILE PER CATEGORIA E ZONA GEOGRAFICA ANNO 2022 (31/12/2022)</t>
  </si>
  <si>
    <t>DISTRIBUZIONE  DEL PERSONALE CON RAPPORTO DI LAVORO A TEMPO DETERMINATO PER TIPO STRUTTURA ANNO 2022 (31/12/2022)</t>
  </si>
  <si>
    <t>DISTRIBUZIONE REGIONALE DEL PERSONALE CON RAPPORTO DETERMINATO PER RUOLO ANNO 2022 (31/12/2022)</t>
  </si>
  <si>
    <t>PERSONALE A TEMPO INDETERMINATO E PERSONALE DIRIGENTE CESSATO DAL SERVIZIO NEL CORSO DELL'ANNO 2022 PER CATEGORIA</t>
  </si>
  <si>
    <t>PERSONALE A TEMPO INDETERMINATO E PERSONALE DIRIGENTE CESSATO DAL SERVIZIO  PER CATEGORIA - TREND ANNI 2013-2022</t>
  </si>
  <si>
    <t>DISTRIBUZIONE REGIONALE DEL PERSONALE A TEMPO INDETERMINATO E PERSONALE DIRIGENTE CESSATO NELL' ANNO 2022 PER RUOLO</t>
  </si>
  <si>
    <t>DISTRIBUZIONE REGIONALE DEL PERSONALE MEDICO ED INFERMIERISTICO CESSATO NELL' ANNO 2022</t>
  </si>
  <si>
    <t>Rapporto flessibile (Tempo determinato, Formazione lavoro, Interinale, LSU, Telelavoro, Smart working, Coworking)</t>
  </si>
  <si>
    <t>Elaborazioni a cura della Direzione generale del sistema informativo e statistico su dati del conto annuale - Tab. 1 (ASL, AO, AOU, IRCCS PUBBLICI, ESTAR TOSCANA, ISPO, ARES LAZIO, AREU e AGENZIA CSS LOMBARDIA, AZIENDA ZERO VENETO, A.Li.Sa LIGURIA)</t>
  </si>
  <si>
    <t>PERSONALE A TEMPO INDETERMINATO E PERSONALE DIRIGENTE PER CATEGORIA E TIPO RAPPORTO DI LAVORO -  TREND 2013-2022</t>
  </si>
  <si>
    <t>2019-2021</t>
  </si>
  <si>
    <t>2019-2022</t>
  </si>
  <si>
    <t>PERSONALE A TEMPO INDETERMINATO E PERSONALE DIRIGENTE CESSATO DAL SERVIZIO NEL CORSO DELL'ANNO 2022 PER CATEGORIA E TIPO STRUTTURA</t>
  </si>
  <si>
    <t>di cui DIMISSIONARI con diritto alla pensione</t>
  </si>
  <si>
    <t>di cui DIMISSIONARI senza diritto alla pensione</t>
  </si>
  <si>
    <t>di cui DIMISSIONARIO  con diritto alla pensione</t>
  </si>
  <si>
    <t>di cui DIMISSIONARIO senza diritto alla pensione</t>
  </si>
  <si>
    <t xml:space="preserve">CESSATI PURI </t>
  </si>
  <si>
    <t xml:space="preserve">PERSONALE A TEMPO INDETERMINATO E PERSONALE DIRIGENTE CESSATO DAL SERVIZIO NEL CORSO DELL'ANNO 2022 PER CATEGORIA </t>
  </si>
  <si>
    <t>PROV. A. TRENTO</t>
  </si>
  <si>
    <t>PROV. A. BOLZANO</t>
  </si>
  <si>
    <t>Prov. A. Bolzano</t>
  </si>
  <si>
    <t>Friuli. V. Giulia</t>
  </si>
  <si>
    <t>DIRIGENTI MEDICI PER SPECIALITA', TIPO DI RAPPORTO DI LAVORO  - ANNO 2022 (31/12/2022)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</si>
</sst>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#,##0.0%"/>
    <numFmt numFmtId="169" formatCode="0.0"/>
    <numFmt numFmtId="170" formatCode="#,##0.00%"/>
    <numFmt numFmtId="171" formatCode="#,##0.0"/>
    <numFmt numFmtId="172" formatCode="_-* #,##0_-;\-* #,##0_-;_-* &quot;-&quot;??_-;_-@_-"/>
    <numFmt numFmtId="173" formatCode="0.0%"/>
  </numFmts>
  <fonts count="6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6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14"/>
      <color theme="1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sz val="6"/>
      <color theme="0"/>
      <name val="Arial"/>
      <family val="2"/>
    </font>
    <font>
      <sz val="9"/>
      <color theme="0"/>
      <name val="Arial"/>
      <family val="2"/>
    </font>
    <font>
      <b/>
      <sz val="9"/>
      <color rgb="FF333333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6"/>
      <color rgb="FF000000"/>
      <name val="Arial"/>
      <family val="2"/>
    </font>
    <font>
      <sz val="9"/>
      <color rgb="FF33333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7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b/>
      <sz val="6"/>
      <color theme="0"/>
      <name val="Arial"/>
      <family val="2"/>
    </font>
    <font>
      <sz val="10"/>
      <color rgb="FF000000"/>
      <name val="Arial"/>
    </font>
    <font>
      <i/>
      <sz val="9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  <font>
      <sz val="6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sz val="6"/>
      <color rgb="FF000000"/>
      <name val="Arial"/>
    </font>
    <font>
      <sz val="9"/>
      <color rgb="FF333333"/>
      <name val="Arial"/>
    </font>
    <font>
      <b/>
      <i/>
      <sz val="9"/>
      <color theme="0"/>
      <name val="Arial"/>
      <family val="2"/>
    </font>
    <font>
      <b/>
      <sz val="10"/>
      <color rgb="FF33333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006000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005F00"/>
        <bgColor indexed="64"/>
      </patternFill>
    </fill>
    <fill>
      <patternFill patternType="solid">
        <fgColor rgb="FF005F00"/>
        <bgColor indexed="9"/>
      </patternFill>
    </fill>
    <fill>
      <patternFill patternType="solid">
        <fgColor rgb="FF005F00"/>
        <bgColor rgb="FFFFFFFF"/>
      </patternFill>
    </fill>
    <fill>
      <patternFill patternType="solid">
        <fgColor rgb="FF006000"/>
        <bgColor indexed="9"/>
      </patternFill>
    </fill>
    <fill>
      <patternFill patternType="solid">
        <fgColor theme="0" tint="-4.9989318521683403E-2"/>
        <bgColor indexed="9"/>
      </patternFill>
    </fill>
  </fills>
  <borders count="16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3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CACAD9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rgb="FFCACAD9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3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medium">
        <color indexed="64"/>
      </right>
      <top style="thin">
        <color indexed="3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3877A6"/>
      </left>
      <right/>
      <top style="thin">
        <color rgb="FFCAC9D9"/>
      </top>
      <bottom style="thin">
        <color rgb="FF3877A6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8" fillId="0" borderId="0"/>
    <xf numFmtId="9" fontId="8" fillId="0" borderId="0" applyFont="0" applyFill="0" applyBorder="0" applyAlignment="0" applyProtection="0"/>
    <xf numFmtId="0" fontId="12" fillId="0" borderId="0"/>
    <xf numFmtId="0" fontId="12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0" borderId="0" xfId="0" applyFont="1"/>
    <xf numFmtId="0" fontId="7" fillId="2" borderId="14" xfId="0" applyFont="1" applyFill="1" applyBorder="1" applyAlignment="1">
      <alignment horizontal="left"/>
    </xf>
    <xf numFmtId="166" fontId="7" fillId="2" borderId="14" xfId="1" applyNumberFormat="1" applyFont="1" applyFill="1" applyBorder="1" applyAlignment="1">
      <alignment horizontal="right" wrapText="1"/>
    </xf>
    <xf numFmtId="0" fontId="9" fillId="0" borderId="0" xfId="0" applyFont="1"/>
    <xf numFmtId="0" fontId="9" fillId="3" borderId="22" xfId="0" applyFont="1" applyFill="1" applyBorder="1" applyAlignment="1">
      <alignment horizontal="left"/>
    </xf>
    <xf numFmtId="166" fontId="7" fillId="2" borderId="23" xfId="1" applyNumberFormat="1" applyFont="1" applyFill="1" applyBorder="1" applyAlignment="1">
      <alignment horizontal="right"/>
    </xf>
    <xf numFmtId="166" fontId="7" fillId="2" borderId="8" xfId="1" applyNumberFormat="1" applyFont="1" applyFill="1" applyBorder="1" applyAlignment="1">
      <alignment horizontal="right" vertical="center"/>
    </xf>
    <xf numFmtId="167" fontId="7" fillId="2" borderId="23" xfId="1" applyNumberFormat="1" applyFont="1" applyFill="1" applyBorder="1" applyAlignment="1">
      <alignment horizontal="right"/>
    </xf>
    <xf numFmtId="167" fontId="7" fillId="2" borderId="8" xfId="1" applyNumberFormat="1" applyFont="1" applyFill="1" applyBorder="1" applyAlignment="1">
      <alignment horizontal="right"/>
    </xf>
    <xf numFmtId="0" fontId="9" fillId="3" borderId="24" xfId="0" applyFont="1" applyFill="1" applyBorder="1" applyAlignment="1">
      <alignment horizontal="left"/>
    </xf>
    <xf numFmtId="166" fontId="7" fillId="2" borderId="14" xfId="1" applyNumberFormat="1" applyFont="1" applyFill="1" applyBorder="1" applyAlignment="1">
      <alignment horizontal="right"/>
    </xf>
    <xf numFmtId="166" fontId="7" fillId="2" borderId="25" xfId="1" applyNumberFormat="1" applyFont="1" applyFill="1" applyBorder="1" applyAlignment="1">
      <alignment horizontal="right" vertical="center"/>
    </xf>
    <xf numFmtId="167" fontId="7" fillId="2" borderId="14" xfId="1" applyNumberFormat="1" applyFont="1" applyFill="1" applyBorder="1" applyAlignment="1">
      <alignment horizontal="right"/>
    </xf>
    <xf numFmtId="167" fontId="7" fillId="2" borderId="25" xfId="1" applyNumberFormat="1" applyFont="1" applyFill="1" applyBorder="1" applyAlignment="1">
      <alignment horizontal="right" vertical="center"/>
    </xf>
    <xf numFmtId="166" fontId="7" fillId="2" borderId="15" xfId="1" applyNumberFormat="1" applyFont="1" applyFill="1" applyBorder="1" applyAlignment="1">
      <alignment horizontal="right"/>
    </xf>
    <xf numFmtId="166" fontId="7" fillId="2" borderId="26" xfId="1" applyNumberFormat="1" applyFont="1" applyFill="1" applyBorder="1" applyAlignment="1">
      <alignment horizontal="right" vertical="center"/>
    </xf>
    <xf numFmtId="167" fontId="7" fillId="2" borderId="15" xfId="1" applyNumberFormat="1" applyFont="1" applyFill="1" applyBorder="1" applyAlignment="1">
      <alignment horizontal="right"/>
    </xf>
    <xf numFmtId="167" fontId="7" fillId="2" borderId="26" xfId="1" applyNumberFormat="1" applyFont="1" applyFill="1" applyBorder="1" applyAlignment="1">
      <alignment horizontal="right" vertical="center"/>
    </xf>
    <xf numFmtId="0" fontId="12" fillId="0" borderId="0" xfId="0" applyFont="1"/>
    <xf numFmtId="0" fontId="6" fillId="2" borderId="24" xfId="0" applyFont="1" applyFill="1" applyBorder="1" applyAlignment="1">
      <alignment horizontal="left"/>
    </xf>
    <xf numFmtId="166" fontId="6" fillId="2" borderId="14" xfId="1" applyNumberFormat="1" applyFont="1" applyFill="1" applyBorder="1" applyAlignment="1">
      <alignment horizontal="right" wrapText="1"/>
    </xf>
    <xf numFmtId="166" fontId="6" fillId="0" borderId="14" xfId="1" applyNumberFormat="1" applyFont="1" applyFill="1" applyBorder="1" applyAlignment="1">
      <alignment horizontal="right" wrapText="1"/>
    </xf>
    <xf numFmtId="167" fontId="7" fillId="2" borderId="14" xfId="1" applyNumberFormat="1" applyFont="1" applyFill="1" applyBorder="1" applyAlignment="1">
      <alignment horizontal="right" wrapText="1"/>
    </xf>
    <xf numFmtId="167" fontId="7" fillId="0" borderId="14" xfId="1" applyNumberFormat="1" applyFont="1" applyFill="1" applyBorder="1" applyAlignment="1">
      <alignment horizontal="right" wrapText="1"/>
    </xf>
    <xf numFmtId="167" fontId="7" fillId="2" borderId="25" xfId="1" applyNumberFormat="1" applyFont="1" applyFill="1" applyBorder="1" applyAlignment="1">
      <alignment horizontal="right" wrapText="1"/>
    </xf>
    <xf numFmtId="166" fontId="6" fillId="2" borderId="15" xfId="1" applyNumberFormat="1" applyFont="1" applyFill="1" applyBorder="1" applyAlignment="1">
      <alignment horizontal="right" wrapText="1"/>
    </xf>
    <xf numFmtId="166" fontId="6" fillId="0" borderId="15" xfId="1" applyNumberFormat="1" applyFont="1" applyFill="1" applyBorder="1" applyAlignment="1">
      <alignment horizontal="right" wrapText="1"/>
    </xf>
    <xf numFmtId="167" fontId="7" fillId="2" borderId="15" xfId="1" applyNumberFormat="1" applyFont="1" applyFill="1" applyBorder="1" applyAlignment="1">
      <alignment horizontal="right" wrapText="1"/>
    </xf>
    <xf numFmtId="167" fontId="7" fillId="2" borderId="26" xfId="1" applyNumberFormat="1" applyFont="1" applyFill="1" applyBorder="1" applyAlignment="1">
      <alignment horizontal="right" wrapText="1"/>
    </xf>
    <xf numFmtId="166" fontId="5" fillId="2" borderId="0" xfId="1" applyNumberFormat="1" applyFont="1" applyFill="1" applyBorder="1" applyAlignment="1">
      <alignment horizontal="right" vertical="center"/>
    </xf>
    <xf numFmtId="166" fontId="0" fillId="0" borderId="0" xfId="0" applyNumberFormat="1"/>
    <xf numFmtId="0" fontId="7" fillId="2" borderId="24" xfId="0" applyFont="1" applyFill="1" applyBorder="1" applyAlignment="1">
      <alignment horizontal="left"/>
    </xf>
    <xf numFmtId="0" fontId="0" fillId="4" borderId="0" xfId="0" applyFill="1"/>
    <xf numFmtId="166" fontId="0" fillId="4" borderId="0" xfId="0" applyNumberFormat="1" applyFill="1"/>
    <xf numFmtId="0" fontId="13" fillId="4" borderId="0" xfId="0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right" wrapText="1"/>
    </xf>
    <xf numFmtId="166" fontId="14" fillId="3" borderId="0" xfId="1" applyNumberFormat="1" applyFont="1" applyFill="1" applyBorder="1" applyAlignment="1">
      <alignment horizontal="right" vertical="center"/>
    </xf>
    <xf numFmtId="166" fontId="7" fillId="2" borderId="25" xfId="1" applyNumberFormat="1" applyFont="1" applyFill="1" applyBorder="1" applyAlignment="1">
      <alignment horizontal="right" wrapText="1"/>
    </xf>
    <xf numFmtId="167" fontId="0" fillId="0" borderId="14" xfId="1" applyNumberFormat="1" applyFont="1" applyFill="1" applyBorder="1"/>
    <xf numFmtId="167" fontId="0" fillId="0" borderId="25" xfId="1" applyNumberFormat="1" applyFont="1" applyFill="1" applyBorder="1"/>
    <xf numFmtId="167" fontId="0" fillId="0" borderId="15" xfId="1" applyNumberFormat="1" applyFont="1" applyFill="1" applyBorder="1"/>
    <xf numFmtId="167" fontId="0" fillId="0" borderId="26" xfId="1" applyNumberFormat="1" applyFont="1" applyFill="1" applyBorder="1"/>
    <xf numFmtId="0" fontId="7" fillId="2" borderId="46" xfId="0" applyFont="1" applyFill="1" applyBorder="1" applyAlignment="1">
      <alignment horizontal="left"/>
    </xf>
    <xf numFmtId="167" fontId="0" fillId="0" borderId="20" xfId="1" applyNumberFormat="1" applyFont="1" applyBorder="1"/>
    <xf numFmtId="167" fontId="0" fillId="0" borderId="21" xfId="1" applyNumberFormat="1" applyFont="1" applyBorder="1"/>
    <xf numFmtId="0" fontId="7" fillId="2" borderId="0" xfId="0" applyFont="1" applyFill="1" applyAlignment="1">
      <alignment horizontal="left"/>
    </xf>
    <xf numFmtId="167" fontId="0" fillId="0" borderId="0" xfId="1" applyNumberFormat="1" applyFont="1" applyBorder="1"/>
    <xf numFmtId="0" fontId="15" fillId="0" borderId="0" xfId="0" applyFont="1" applyAlignment="1">
      <alignment horizontal="left" vertical="center" readingOrder="1"/>
    </xf>
    <xf numFmtId="0" fontId="10" fillId="0" borderId="0" xfId="0" applyFont="1"/>
    <xf numFmtId="0" fontId="17" fillId="2" borderId="48" xfId="0" applyFont="1" applyFill="1" applyBorder="1" applyAlignment="1">
      <alignment horizontal="left" wrapText="1"/>
    </xf>
    <xf numFmtId="3" fontId="17" fillId="2" borderId="48" xfId="0" applyNumberFormat="1" applyFont="1" applyFill="1" applyBorder="1" applyAlignment="1">
      <alignment horizontal="right" wrapText="1"/>
    </xf>
    <xf numFmtId="168" fontId="17" fillId="2" borderId="48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left" vertical="center"/>
    </xf>
    <xf numFmtId="0" fontId="19" fillId="5" borderId="0" xfId="4" applyFont="1" applyFill="1" applyAlignment="1">
      <alignment horizontal="left"/>
    </xf>
    <xf numFmtId="0" fontId="21" fillId="0" borderId="0" xfId="0" applyFont="1"/>
    <xf numFmtId="0" fontId="6" fillId="2" borderId="57" xfId="0" applyFont="1" applyFill="1" applyBorder="1" applyAlignment="1">
      <alignment horizontal="left" wrapText="1"/>
    </xf>
    <xf numFmtId="169" fontId="17" fillId="2" borderId="14" xfId="0" applyNumberFormat="1" applyFont="1" applyFill="1" applyBorder="1" applyAlignment="1">
      <alignment horizontal="right"/>
    </xf>
    <xf numFmtId="169" fontId="17" fillId="2" borderId="25" xfId="0" applyNumberFormat="1" applyFont="1" applyFill="1" applyBorder="1" applyAlignment="1">
      <alignment horizontal="right"/>
    </xf>
    <xf numFmtId="0" fontId="18" fillId="0" borderId="0" xfId="4"/>
    <xf numFmtId="0" fontId="6" fillId="2" borderId="49" xfId="0" applyFont="1" applyFill="1" applyBorder="1" applyAlignment="1">
      <alignment horizontal="left" vertical="center" wrapText="1"/>
    </xf>
    <xf numFmtId="170" fontId="17" fillId="2" borderId="48" xfId="0" applyNumberFormat="1" applyFont="1" applyFill="1" applyBorder="1" applyAlignment="1">
      <alignment horizontal="right" wrapText="1"/>
    </xf>
    <xf numFmtId="0" fontId="6" fillId="2" borderId="48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6" fillId="2" borderId="49" xfId="0" applyFont="1" applyFill="1" applyBorder="1" applyAlignment="1">
      <alignment horizontal="left" wrapText="1"/>
    </xf>
    <xf numFmtId="3" fontId="6" fillId="2" borderId="49" xfId="0" applyNumberFormat="1" applyFont="1" applyFill="1" applyBorder="1" applyAlignment="1">
      <alignment horizontal="right" wrapText="1"/>
    </xf>
    <xf numFmtId="0" fontId="6" fillId="2" borderId="48" xfId="0" applyFont="1" applyFill="1" applyBorder="1" applyAlignment="1">
      <alignment horizontal="left" wrapText="1"/>
    </xf>
    <xf numFmtId="3" fontId="6" fillId="2" borderId="48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6" fontId="6" fillId="2" borderId="49" xfId="1" applyNumberFormat="1" applyFont="1" applyFill="1" applyBorder="1" applyAlignment="1">
      <alignment horizontal="right" wrapText="1"/>
    </xf>
    <xf numFmtId="171" fontId="6" fillId="2" borderId="49" xfId="0" applyNumberFormat="1" applyFont="1" applyFill="1" applyBorder="1" applyAlignment="1">
      <alignment horizontal="right" wrapText="1"/>
    </xf>
    <xf numFmtId="166" fontId="6" fillId="2" borderId="48" xfId="1" applyNumberFormat="1" applyFont="1" applyFill="1" applyBorder="1" applyAlignment="1">
      <alignment horizontal="right" wrapText="1"/>
    </xf>
    <xf numFmtId="171" fontId="6" fillId="2" borderId="48" xfId="0" applyNumberFormat="1" applyFont="1" applyFill="1" applyBorder="1" applyAlignment="1">
      <alignment horizontal="right" wrapText="1"/>
    </xf>
    <xf numFmtId="0" fontId="6" fillId="2" borderId="47" xfId="0" applyFont="1" applyFill="1" applyBorder="1" applyAlignment="1">
      <alignment horizontal="left" wrapText="1"/>
    </xf>
    <xf numFmtId="166" fontId="6" fillId="2" borderId="47" xfId="1" applyNumberFormat="1" applyFont="1" applyFill="1" applyBorder="1" applyAlignment="1">
      <alignment horizontal="right" wrapText="1"/>
    </xf>
    <xf numFmtId="171" fontId="6" fillId="2" borderId="47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vertical="center" wrapText="1"/>
    </xf>
    <xf numFmtId="0" fontId="6" fillId="2" borderId="68" xfId="0" applyFont="1" applyFill="1" applyBorder="1" applyAlignment="1">
      <alignment horizontal="left" wrapText="1"/>
    </xf>
    <xf numFmtId="3" fontId="6" fillId="2" borderId="8" xfId="0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horizontal="right"/>
    </xf>
    <xf numFmtId="0" fontId="6" fillId="2" borderId="69" xfId="0" applyFont="1" applyFill="1" applyBorder="1" applyAlignment="1">
      <alignment horizontal="left" wrapText="1"/>
    </xf>
    <xf numFmtId="3" fontId="6" fillId="2" borderId="1" xfId="0" applyNumberFormat="1" applyFont="1" applyFill="1" applyBorder="1" applyAlignment="1">
      <alignment horizontal="right"/>
    </xf>
    <xf numFmtId="3" fontId="6" fillId="2" borderId="70" xfId="0" applyNumberFormat="1" applyFont="1" applyFill="1" applyBorder="1" applyAlignment="1">
      <alignment horizontal="left" wrapText="1"/>
    </xf>
    <xf numFmtId="3" fontId="7" fillId="2" borderId="54" xfId="0" applyNumberFormat="1" applyFont="1" applyFill="1" applyBorder="1" applyAlignment="1">
      <alignment horizontal="right" wrapText="1"/>
    </xf>
    <xf numFmtId="3" fontId="7" fillId="2" borderId="70" xfId="0" applyNumberFormat="1" applyFont="1" applyFill="1" applyBorder="1" applyAlignment="1">
      <alignment horizontal="right" wrapText="1"/>
    </xf>
    <xf numFmtId="0" fontId="3" fillId="0" borderId="0" xfId="0" applyFont="1" applyAlignment="1">
      <alignment vertical="center"/>
    </xf>
    <xf numFmtId="49" fontId="7" fillId="2" borderId="68" xfId="0" applyNumberFormat="1" applyFont="1" applyFill="1" applyBorder="1" applyAlignment="1">
      <alignment horizontal="left" wrapText="1"/>
    </xf>
    <xf numFmtId="3" fontId="7" fillId="2" borderId="25" xfId="0" applyNumberFormat="1" applyFont="1" applyFill="1" applyBorder="1"/>
    <xf numFmtId="3" fontId="7" fillId="0" borderId="25" xfId="0" applyNumberFormat="1" applyFont="1" applyBorder="1"/>
    <xf numFmtId="3" fontId="5" fillId="2" borderId="8" xfId="0" applyNumberFormat="1" applyFont="1" applyFill="1" applyBorder="1"/>
    <xf numFmtId="0" fontId="22" fillId="2" borderId="0" xfId="0" applyFont="1" applyFill="1" applyAlignment="1">
      <alignment vertical="center"/>
    </xf>
    <xf numFmtId="0" fontId="0" fillId="0" borderId="0" xfId="0" applyAlignment="1">
      <alignment wrapText="1"/>
    </xf>
    <xf numFmtId="3" fontId="6" fillId="2" borderId="79" xfId="0" applyNumberFormat="1" applyFont="1" applyFill="1" applyBorder="1" applyAlignment="1">
      <alignment horizontal="left" wrapText="1"/>
    </xf>
    <xf numFmtId="3" fontId="7" fillId="2" borderId="14" xfId="0" applyNumberFormat="1" applyFont="1" applyFill="1" applyBorder="1" applyAlignment="1">
      <alignment horizontal="right"/>
    </xf>
    <xf numFmtId="3" fontId="7" fillId="2" borderId="25" xfId="0" applyNumberFormat="1" applyFont="1" applyFill="1" applyBorder="1" applyAlignment="1">
      <alignment horizontal="right"/>
    </xf>
    <xf numFmtId="3" fontId="6" fillId="2" borderId="74" xfId="0" applyNumberFormat="1" applyFont="1" applyFill="1" applyBorder="1" applyAlignment="1">
      <alignment horizontal="left" wrapText="1"/>
    </xf>
    <xf numFmtId="3" fontId="7" fillId="2" borderId="15" xfId="0" applyNumberFormat="1" applyFont="1" applyFill="1" applyBorder="1" applyAlignment="1">
      <alignment horizontal="right"/>
    </xf>
    <xf numFmtId="3" fontId="7" fillId="2" borderId="26" xfId="0" applyNumberFormat="1" applyFont="1" applyFill="1" applyBorder="1" applyAlignment="1">
      <alignment horizontal="right"/>
    </xf>
    <xf numFmtId="0" fontId="26" fillId="2" borderId="0" xfId="0" applyFont="1" applyFill="1" applyAlignment="1">
      <alignment vertical="center"/>
    </xf>
    <xf numFmtId="3" fontId="7" fillId="2" borderId="44" xfId="0" applyNumberFormat="1" applyFont="1" applyFill="1" applyBorder="1" applyAlignment="1">
      <alignment horizontal="left"/>
    </xf>
    <xf numFmtId="166" fontId="7" fillId="2" borderId="25" xfId="1" applyNumberFormat="1" applyFont="1" applyFill="1" applyBorder="1" applyAlignment="1">
      <alignment horizontal="right"/>
    </xf>
    <xf numFmtId="166" fontId="9" fillId="0" borderId="14" xfId="1" applyNumberFormat="1" applyFont="1" applyBorder="1"/>
    <xf numFmtId="166" fontId="9" fillId="0" borderId="25" xfId="1" applyNumberFormat="1" applyFont="1" applyBorder="1"/>
    <xf numFmtId="3" fontId="7" fillId="2" borderId="45" xfId="0" applyNumberFormat="1" applyFont="1" applyFill="1" applyBorder="1" applyAlignment="1">
      <alignment horizontal="left"/>
    </xf>
    <xf numFmtId="166" fontId="7" fillId="2" borderId="26" xfId="1" applyNumberFormat="1" applyFont="1" applyFill="1" applyBorder="1" applyAlignment="1">
      <alignment horizontal="right"/>
    </xf>
    <xf numFmtId="166" fontId="9" fillId="0" borderId="26" xfId="1" applyNumberFormat="1" applyFont="1" applyBorder="1"/>
    <xf numFmtId="3" fontId="7" fillId="2" borderId="78" xfId="0" applyNumberFormat="1" applyFont="1" applyFill="1" applyBorder="1" applyAlignment="1">
      <alignment horizontal="left"/>
    </xf>
    <xf numFmtId="166" fontId="7" fillId="2" borderId="24" xfId="1" applyNumberFormat="1" applyFont="1" applyFill="1" applyBorder="1" applyAlignment="1">
      <alignment horizontal="right"/>
    </xf>
    <xf numFmtId="166" fontId="7" fillId="2" borderId="72" xfId="1" applyNumberFormat="1" applyFont="1" applyFill="1" applyBorder="1" applyAlignment="1">
      <alignment horizontal="right"/>
    </xf>
    <xf numFmtId="3" fontId="7" fillId="2" borderId="80" xfId="0" applyNumberFormat="1" applyFont="1" applyFill="1" applyBorder="1" applyAlignment="1">
      <alignment horizontal="left"/>
    </xf>
    <xf numFmtId="166" fontId="7" fillId="2" borderId="81" xfId="1" applyNumberFormat="1" applyFont="1" applyFill="1" applyBorder="1" applyAlignment="1">
      <alignment horizontal="right"/>
    </xf>
    <xf numFmtId="166" fontId="7" fillId="2" borderId="82" xfId="1" applyNumberFormat="1" applyFont="1" applyFill="1" applyBorder="1" applyAlignment="1">
      <alignment horizontal="right"/>
    </xf>
    <xf numFmtId="0" fontId="3" fillId="2" borderId="84" xfId="0" applyFont="1" applyFill="1" applyBorder="1" applyAlignment="1">
      <alignment vertical="center" wrapText="1"/>
    </xf>
    <xf numFmtId="3" fontId="6" fillId="2" borderId="68" xfId="0" applyNumberFormat="1" applyFont="1" applyFill="1" applyBorder="1" applyAlignment="1">
      <alignment horizontal="right" wrapText="1"/>
    </xf>
    <xf numFmtId="3" fontId="6" fillId="2" borderId="90" xfId="0" applyNumberFormat="1" applyFont="1" applyFill="1" applyBorder="1" applyAlignment="1">
      <alignment horizontal="right" wrapText="1"/>
    </xf>
    <xf numFmtId="0" fontId="6" fillId="2" borderId="68" xfId="0" applyFont="1" applyFill="1" applyBorder="1" applyAlignment="1">
      <alignment horizontal="right" wrapText="1"/>
    </xf>
    <xf numFmtId="0" fontId="3" fillId="2" borderId="48" xfId="0" applyFont="1" applyFill="1" applyBorder="1" applyAlignment="1">
      <alignment horizontal="left" vertical="center" wrapText="1"/>
    </xf>
    <xf numFmtId="3" fontId="6" fillId="2" borderId="86" xfId="0" applyNumberFormat="1" applyFont="1" applyFill="1" applyBorder="1" applyAlignment="1">
      <alignment horizontal="right" wrapText="1"/>
    </xf>
    <xf numFmtId="3" fontId="6" fillId="2" borderId="87" xfId="0" applyNumberFormat="1" applyFont="1" applyFill="1" applyBorder="1" applyAlignment="1">
      <alignment horizontal="right" wrapText="1"/>
    </xf>
    <xf numFmtId="3" fontId="6" fillId="2" borderId="88" xfId="0" applyNumberFormat="1" applyFont="1" applyFill="1" applyBorder="1" applyAlignment="1">
      <alignment horizontal="right" wrapText="1"/>
    </xf>
    <xf numFmtId="0" fontId="6" fillId="2" borderId="86" xfId="0" applyFont="1" applyFill="1" applyBorder="1" applyAlignment="1">
      <alignment horizontal="right" wrapText="1"/>
    </xf>
    <xf numFmtId="3" fontId="6" fillId="2" borderId="68" xfId="0" applyNumberFormat="1" applyFont="1" applyFill="1" applyBorder="1" applyAlignment="1">
      <alignment horizontal="right" vertical="center"/>
    </xf>
    <xf numFmtId="3" fontId="6" fillId="2" borderId="48" xfId="0" applyNumberFormat="1" applyFont="1" applyFill="1" applyBorder="1" applyAlignment="1">
      <alignment horizontal="right" vertical="center"/>
    </xf>
    <xf numFmtId="3" fontId="6" fillId="2" borderId="90" xfId="0" applyNumberFormat="1" applyFont="1" applyFill="1" applyBorder="1" applyAlignment="1">
      <alignment horizontal="right" vertical="center"/>
    </xf>
    <xf numFmtId="0" fontId="3" fillId="2" borderId="43" xfId="0" applyFont="1" applyFill="1" applyBorder="1" applyAlignment="1">
      <alignment horizontal="left" vertical="center" wrapText="1"/>
    </xf>
    <xf numFmtId="3" fontId="6" fillId="2" borderId="53" xfId="0" applyNumberFormat="1" applyFont="1" applyFill="1" applyBorder="1" applyAlignment="1">
      <alignment horizontal="right" wrapText="1"/>
    </xf>
    <xf numFmtId="0" fontId="3" fillId="2" borderId="25" xfId="0" applyFont="1" applyFill="1" applyBorder="1" applyAlignment="1">
      <alignment horizontal="left" vertical="center" wrapText="1"/>
    </xf>
    <xf numFmtId="3" fontId="6" fillId="2" borderId="94" xfId="0" applyNumberFormat="1" applyFont="1" applyFill="1" applyBorder="1" applyAlignment="1">
      <alignment horizontal="right" wrapText="1"/>
    </xf>
    <xf numFmtId="0" fontId="3" fillId="2" borderId="96" xfId="0" applyFont="1" applyFill="1" applyBorder="1" applyAlignment="1">
      <alignment horizontal="left" vertical="center" wrapText="1"/>
    </xf>
    <xf numFmtId="3" fontId="3" fillId="2" borderId="86" xfId="0" applyNumberFormat="1" applyFont="1" applyFill="1" applyBorder="1" applyAlignment="1">
      <alignment horizontal="right" wrapText="1"/>
    </xf>
    <xf numFmtId="3" fontId="3" fillId="2" borderId="87" xfId="0" applyNumberFormat="1" applyFont="1" applyFill="1" applyBorder="1" applyAlignment="1">
      <alignment horizontal="right" wrapText="1"/>
    </xf>
    <xf numFmtId="0" fontId="3" fillId="2" borderId="87" xfId="0" applyFont="1" applyFill="1" applyBorder="1" applyAlignment="1">
      <alignment horizontal="right" wrapText="1"/>
    </xf>
    <xf numFmtId="3" fontId="3" fillId="2" borderId="88" xfId="0" applyNumberFormat="1" applyFont="1" applyFill="1" applyBorder="1" applyAlignment="1">
      <alignment horizontal="right" wrapText="1"/>
    </xf>
    <xf numFmtId="0" fontId="3" fillId="2" borderId="84" xfId="0" applyFont="1" applyFill="1" applyBorder="1" applyAlignment="1">
      <alignment horizontal="left" vertical="center" wrapText="1"/>
    </xf>
    <xf numFmtId="3" fontId="3" fillId="2" borderId="68" xfId="0" applyNumberFormat="1" applyFont="1" applyFill="1" applyBorder="1" applyAlignment="1">
      <alignment horizontal="right" wrapText="1"/>
    </xf>
    <xf numFmtId="3" fontId="3" fillId="2" borderId="48" xfId="0" applyNumberFormat="1" applyFont="1" applyFill="1" applyBorder="1" applyAlignment="1">
      <alignment horizontal="right" wrapText="1"/>
    </xf>
    <xf numFmtId="0" fontId="3" fillId="2" borderId="48" xfId="0" applyFont="1" applyFill="1" applyBorder="1" applyAlignment="1">
      <alignment horizontal="right" wrapText="1"/>
    </xf>
    <xf numFmtId="3" fontId="3" fillId="2" borderId="90" xfId="0" applyNumberFormat="1" applyFont="1" applyFill="1" applyBorder="1" applyAlignment="1">
      <alignment horizontal="right" wrapText="1"/>
    </xf>
    <xf numFmtId="0" fontId="6" fillId="2" borderId="54" xfId="0" applyFont="1" applyFill="1" applyBorder="1" applyAlignment="1">
      <alignment horizontal="right" wrapText="1"/>
    </xf>
    <xf numFmtId="3" fontId="6" fillId="2" borderId="89" xfId="0" applyNumberFormat="1" applyFont="1" applyFill="1" applyBorder="1" applyAlignment="1">
      <alignment horizontal="right" wrapText="1"/>
    </xf>
    <xf numFmtId="3" fontId="6" fillId="2" borderId="97" xfId="0" applyNumberFormat="1" applyFont="1" applyFill="1" applyBorder="1" applyAlignment="1">
      <alignment horizontal="right" wrapText="1"/>
    </xf>
    <xf numFmtId="0" fontId="27" fillId="2" borderId="98" xfId="0" applyFont="1" applyFill="1" applyBorder="1" applyAlignment="1">
      <alignment horizontal="left" vertical="center" wrapText="1"/>
    </xf>
    <xf numFmtId="0" fontId="27" fillId="2" borderId="99" xfId="0" applyFont="1" applyFill="1" applyBorder="1" applyAlignment="1">
      <alignment horizontal="left" vertical="center" wrapText="1"/>
    </xf>
    <xf numFmtId="49" fontId="14" fillId="2" borderId="102" xfId="0" applyNumberFormat="1" applyFont="1" applyFill="1" applyBorder="1" applyAlignment="1">
      <alignment vertical="center" wrapText="1"/>
    </xf>
    <xf numFmtId="49" fontId="27" fillId="2" borderId="54" xfId="0" applyNumberFormat="1" applyFont="1" applyFill="1" applyBorder="1" applyAlignment="1">
      <alignment horizontal="left" vertical="center" wrapText="1"/>
    </xf>
    <xf numFmtId="49" fontId="27" fillId="2" borderId="68" xfId="0" applyNumberFormat="1" applyFont="1" applyFill="1" applyBorder="1" applyAlignment="1">
      <alignment horizontal="left" vertical="center" wrapText="1"/>
    </xf>
    <xf numFmtId="49" fontId="3" fillId="2" borderId="54" xfId="0" applyNumberFormat="1" applyFont="1" applyFill="1" applyBorder="1" applyAlignment="1">
      <alignment horizontal="left" vertical="center" wrapText="1"/>
    </xf>
    <xf numFmtId="166" fontId="17" fillId="2" borderId="49" xfId="1" applyNumberFormat="1" applyFont="1" applyFill="1" applyBorder="1" applyAlignment="1">
      <alignment horizontal="right" wrapText="1"/>
    </xf>
    <xf numFmtId="166" fontId="17" fillId="2" borderId="111" xfId="1" applyNumberFormat="1" applyFont="1" applyFill="1" applyBorder="1" applyAlignment="1">
      <alignment horizontal="right" wrapText="1"/>
    </xf>
    <xf numFmtId="166" fontId="17" fillId="2" borderId="112" xfId="1" applyNumberFormat="1" applyFont="1" applyFill="1" applyBorder="1" applyAlignment="1">
      <alignment horizontal="right" wrapText="1"/>
    </xf>
    <xf numFmtId="166" fontId="17" fillId="2" borderId="113" xfId="1" applyNumberFormat="1" applyFont="1" applyFill="1" applyBorder="1" applyAlignment="1">
      <alignment horizontal="right" wrapText="1"/>
    </xf>
    <xf numFmtId="166" fontId="17" fillId="2" borderId="114" xfId="1" applyNumberFormat="1" applyFont="1" applyFill="1" applyBorder="1" applyAlignment="1">
      <alignment horizontal="right" wrapText="1"/>
    </xf>
    <xf numFmtId="49" fontId="3" fillId="2" borderId="68" xfId="0" applyNumberFormat="1" applyFont="1" applyFill="1" applyBorder="1" applyAlignment="1">
      <alignment horizontal="left" vertical="center" wrapText="1"/>
    </xf>
    <xf numFmtId="166" fontId="17" fillId="2" borderId="48" xfId="1" applyNumberFormat="1" applyFont="1" applyFill="1" applyBorder="1" applyAlignment="1">
      <alignment horizontal="right" wrapText="1"/>
    </xf>
    <xf numFmtId="166" fontId="17" fillId="2" borderId="115" xfId="1" applyNumberFormat="1" applyFont="1" applyFill="1" applyBorder="1" applyAlignment="1">
      <alignment horizontal="right" wrapText="1"/>
    </xf>
    <xf numFmtId="166" fontId="17" fillId="2" borderId="116" xfId="1" applyNumberFormat="1" applyFont="1" applyFill="1" applyBorder="1" applyAlignment="1">
      <alignment horizontal="right" wrapText="1"/>
    </xf>
    <xf numFmtId="166" fontId="17" fillId="2" borderId="117" xfId="1" applyNumberFormat="1" applyFont="1" applyFill="1" applyBorder="1" applyAlignment="1">
      <alignment horizontal="right" wrapText="1"/>
    </xf>
    <xf numFmtId="166" fontId="17" fillId="2" borderId="118" xfId="1" applyNumberFormat="1" applyFont="1" applyFill="1" applyBorder="1" applyAlignment="1">
      <alignment horizontal="right" wrapText="1"/>
    </xf>
    <xf numFmtId="49" fontId="23" fillId="2" borderId="0" xfId="0" applyNumberFormat="1" applyFont="1" applyFill="1" applyAlignment="1">
      <alignment vertical="center"/>
    </xf>
    <xf numFmtId="0" fontId="7" fillId="2" borderId="22" xfId="0" applyFont="1" applyFill="1" applyBorder="1" applyAlignment="1">
      <alignment horizontal="left" wrapText="1"/>
    </xf>
    <xf numFmtId="3" fontId="14" fillId="2" borderId="23" xfId="0" applyNumberFormat="1" applyFont="1" applyFill="1" applyBorder="1" applyAlignment="1">
      <alignment horizontal="right"/>
    </xf>
    <xf numFmtId="3" fontId="14" fillId="2" borderId="13" xfId="0" applyNumberFormat="1" applyFont="1" applyFill="1" applyBorder="1" applyAlignment="1">
      <alignment horizontal="right"/>
    </xf>
    <xf numFmtId="0" fontId="27" fillId="2" borderId="1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wrapText="1"/>
    </xf>
    <xf numFmtId="3" fontId="14" fillId="2" borderId="14" xfId="0" applyNumberFormat="1" applyFont="1" applyFill="1" applyBorder="1" applyAlignment="1">
      <alignment horizontal="right"/>
    </xf>
    <xf numFmtId="3" fontId="14" fillId="2" borderId="84" xfId="0" applyNumberFormat="1" applyFont="1" applyFill="1" applyBorder="1" applyAlignment="1">
      <alignment horizontal="right"/>
    </xf>
    <xf numFmtId="0" fontId="27" fillId="2" borderId="122" xfId="0" applyFont="1" applyFill="1" applyBorder="1" applyAlignment="1">
      <alignment horizontal="center" vertical="center" wrapText="1"/>
    </xf>
    <xf numFmtId="0" fontId="27" fillId="2" borderId="1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wrapText="1"/>
    </xf>
    <xf numFmtId="0" fontId="2" fillId="0" borderId="0" xfId="7" applyFont="1"/>
    <xf numFmtId="0" fontId="3" fillId="2" borderId="0" xfId="7" applyFont="1" applyFill="1" applyAlignment="1">
      <alignment vertical="center"/>
    </xf>
    <xf numFmtId="166" fontId="7" fillId="2" borderId="125" xfId="8" applyNumberFormat="1" applyFont="1" applyFill="1" applyBorder="1" applyAlignment="1">
      <alignment horizontal="right" wrapText="1"/>
    </xf>
    <xf numFmtId="166" fontId="7" fillId="2" borderId="125" xfId="9" applyNumberFormat="1" applyFont="1" applyFill="1" applyBorder="1" applyAlignment="1">
      <alignment horizontal="right" wrapText="1"/>
    </xf>
    <xf numFmtId="0" fontId="9" fillId="0" borderId="0" xfId="7" applyFont="1"/>
    <xf numFmtId="0" fontId="12" fillId="0" borderId="0" xfId="7"/>
    <xf numFmtId="0" fontId="9" fillId="0" borderId="0" xfId="6" applyFont="1"/>
    <xf numFmtId="3" fontId="6" fillId="2" borderId="125" xfId="6" applyNumberFormat="1" applyFont="1" applyFill="1" applyBorder="1" applyAlignment="1">
      <alignment horizontal="right" wrapText="1"/>
    </xf>
    <xf numFmtId="0" fontId="18" fillId="4" borderId="0" xfId="4" applyFill="1"/>
    <xf numFmtId="0" fontId="21" fillId="0" borderId="0" xfId="10" applyFont="1"/>
    <xf numFmtId="0" fontId="19" fillId="6" borderId="0" xfId="4" applyFont="1" applyFill="1" applyAlignment="1">
      <alignment horizontal="left"/>
    </xf>
    <xf numFmtId="0" fontId="19" fillId="0" borderId="0" xfId="4" applyFont="1" applyAlignment="1">
      <alignment horizontal="left"/>
    </xf>
    <xf numFmtId="49" fontId="29" fillId="6" borderId="0" xfId="4" applyNumberFormat="1" applyFont="1" applyFill="1" applyAlignment="1">
      <alignment horizontal="left"/>
    </xf>
    <xf numFmtId="3" fontId="30" fillId="6" borderId="0" xfId="4" applyNumberFormat="1" applyFont="1" applyFill="1" applyAlignment="1">
      <alignment horizontal="right"/>
    </xf>
    <xf numFmtId="0" fontId="3" fillId="2" borderId="125" xfId="10" applyFont="1" applyFill="1" applyBorder="1" applyAlignment="1">
      <alignment horizontal="left" wrapText="1"/>
    </xf>
    <xf numFmtId="0" fontId="19" fillId="5" borderId="125" xfId="10" applyFont="1" applyFill="1" applyBorder="1" applyAlignment="1">
      <alignment horizontal="right" wrapText="1"/>
    </xf>
    <xf numFmtId="0" fontId="31" fillId="6" borderId="0" xfId="4" applyFont="1" applyFill="1" applyAlignment="1">
      <alignment horizontal="left"/>
    </xf>
    <xf numFmtId="0" fontId="32" fillId="6" borderId="0" xfId="4" applyFont="1" applyFill="1" applyAlignment="1">
      <alignment horizontal="right"/>
    </xf>
    <xf numFmtId="0" fontId="31" fillId="0" borderId="0" xfId="4" applyFont="1" applyAlignment="1">
      <alignment horizontal="left"/>
    </xf>
    <xf numFmtId="0" fontId="31" fillId="7" borderId="0" xfId="4" applyFont="1" applyFill="1" applyAlignment="1">
      <alignment horizontal="left"/>
    </xf>
    <xf numFmtId="0" fontId="30" fillId="6" borderId="0" xfId="4" applyFont="1" applyFill="1" applyAlignment="1">
      <alignment horizontal="right"/>
    </xf>
    <xf numFmtId="49" fontId="33" fillId="6" borderId="0" xfId="4" applyNumberFormat="1" applyFont="1" applyFill="1" applyAlignment="1">
      <alignment horizontal="left"/>
    </xf>
    <xf numFmtId="0" fontId="3" fillId="2" borderId="128" xfId="10" applyFont="1" applyFill="1" applyBorder="1" applyAlignment="1">
      <alignment horizontal="left" wrapText="1"/>
    </xf>
    <xf numFmtId="0" fontId="19" fillId="5" borderId="128" xfId="10" applyFont="1" applyFill="1" applyBorder="1" applyAlignment="1">
      <alignment horizontal="right" wrapText="1"/>
    </xf>
    <xf numFmtId="0" fontId="3" fillId="2" borderId="129" xfId="10" applyFont="1" applyFill="1" applyBorder="1" applyAlignment="1">
      <alignment horizontal="left" wrapText="1"/>
    </xf>
    <xf numFmtId="0" fontId="19" fillId="5" borderId="129" xfId="10" applyFont="1" applyFill="1" applyBorder="1" applyAlignment="1">
      <alignment horizontal="right" wrapText="1"/>
    </xf>
    <xf numFmtId="0" fontId="3" fillId="2" borderId="0" xfId="10" applyFont="1" applyFill="1" applyAlignment="1">
      <alignment horizontal="left"/>
    </xf>
    <xf numFmtId="0" fontId="27" fillId="2" borderId="0" xfId="10" applyFont="1" applyFill="1" applyAlignment="1">
      <alignment horizontal="left"/>
    </xf>
    <xf numFmtId="49" fontId="34" fillId="2" borderId="0" xfId="10" applyNumberFormat="1" applyFont="1" applyFill="1" applyAlignment="1">
      <alignment horizontal="center" vertical="center"/>
    </xf>
    <xf numFmtId="0" fontId="3" fillId="2" borderId="125" xfId="10" applyFont="1" applyFill="1" applyBorder="1" applyAlignment="1">
      <alignment horizontal="left"/>
    </xf>
    <xf numFmtId="49" fontId="34" fillId="2" borderId="0" xfId="10" applyNumberFormat="1" applyFont="1" applyFill="1" applyAlignment="1">
      <alignment horizontal="left"/>
    </xf>
    <xf numFmtId="3" fontId="35" fillId="2" borderId="0" xfId="10" applyNumberFormat="1" applyFont="1" applyFill="1" applyAlignment="1">
      <alignment horizontal="right"/>
    </xf>
    <xf numFmtId="49" fontId="27" fillId="2" borderId="125" xfId="10" applyNumberFormat="1" applyFont="1" applyFill="1" applyBorder="1" applyAlignment="1">
      <alignment horizontal="left" wrapText="1"/>
    </xf>
    <xf numFmtId="166" fontId="3" fillId="2" borderId="125" xfId="1" applyNumberFormat="1" applyFont="1" applyFill="1" applyBorder="1" applyAlignment="1">
      <alignment horizontal="right" wrapText="1"/>
    </xf>
    <xf numFmtId="0" fontId="7" fillId="2" borderId="0" xfId="10" applyFont="1" applyFill="1" applyAlignment="1">
      <alignment horizontal="left" vertical="center"/>
    </xf>
    <xf numFmtId="49" fontId="36" fillId="5" borderId="125" xfId="10" applyNumberFormat="1" applyFont="1" applyFill="1" applyBorder="1" applyAlignment="1">
      <alignment horizontal="left" wrapText="1"/>
    </xf>
    <xf numFmtId="0" fontId="1" fillId="0" borderId="0" xfId="10"/>
    <xf numFmtId="0" fontId="4" fillId="0" borderId="0" xfId="10" applyFont="1"/>
    <xf numFmtId="0" fontId="2" fillId="0" borderId="0" xfId="10" applyFont="1"/>
    <xf numFmtId="49" fontId="28" fillId="0" borderId="125" xfId="10" applyNumberFormat="1" applyFont="1" applyFill="1" applyBorder="1" applyAlignment="1">
      <alignment horizontal="left" wrapText="1"/>
    </xf>
    <xf numFmtId="0" fontId="28" fillId="0" borderId="0" xfId="10" applyFont="1" applyFill="1" applyAlignment="1">
      <alignment horizontal="left"/>
    </xf>
    <xf numFmtId="0" fontId="31" fillId="0" borderId="0" xfId="4" applyFont="1" applyFill="1" applyAlignment="1">
      <alignment horizontal="left"/>
    </xf>
    <xf numFmtId="0" fontId="18" fillId="0" borderId="0" xfId="4" applyFill="1"/>
    <xf numFmtId="0" fontId="19" fillId="0" borderId="0" xfId="4" applyFont="1" applyFill="1" applyAlignment="1">
      <alignment horizontal="left"/>
    </xf>
    <xf numFmtId="0" fontId="37" fillId="5" borderId="0" xfId="4" applyFont="1" applyFill="1" applyAlignment="1">
      <alignment horizontal="left"/>
    </xf>
    <xf numFmtId="49" fontId="29" fillId="8" borderId="132" xfId="4" applyNumberFormat="1" applyFont="1" applyFill="1" applyBorder="1" applyAlignment="1">
      <alignment horizontal="left"/>
    </xf>
    <xf numFmtId="49" fontId="33" fillId="8" borderId="133" xfId="4" applyNumberFormat="1" applyFont="1" applyFill="1" applyBorder="1" applyAlignment="1">
      <alignment horizontal="left"/>
    </xf>
    <xf numFmtId="0" fontId="22" fillId="2" borderId="0" xfId="11" applyFont="1" applyFill="1" applyAlignment="1">
      <alignment vertical="center"/>
    </xf>
    <xf numFmtId="0" fontId="3" fillId="2" borderId="0" xfId="11" applyFont="1" applyFill="1" applyAlignment="1">
      <alignment vertical="center"/>
    </xf>
    <xf numFmtId="0" fontId="3" fillId="2" borderId="0" xfId="10" applyFont="1" applyFill="1" applyAlignment="1">
      <alignment vertical="center"/>
    </xf>
    <xf numFmtId="0" fontId="19" fillId="5" borderId="0" xfId="12" applyFont="1" applyFill="1" applyAlignment="1">
      <alignment horizontal="left"/>
    </xf>
    <xf numFmtId="49" fontId="38" fillId="5" borderId="136" xfId="12" applyNumberFormat="1" applyFont="1" applyFill="1" applyBorder="1" applyAlignment="1">
      <alignment horizontal="left" wrapText="1"/>
    </xf>
    <xf numFmtId="169" fontId="38" fillId="5" borderId="135" xfId="12" applyNumberFormat="1" applyFont="1" applyFill="1" applyBorder="1" applyAlignment="1">
      <alignment horizontal="right" wrapText="1"/>
    </xf>
    <xf numFmtId="168" fontId="38" fillId="5" borderId="135" xfId="12" applyNumberFormat="1" applyFont="1" applyFill="1" applyBorder="1" applyAlignment="1">
      <alignment horizontal="right" wrapText="1"/>
    </xf>
    <xf numFmtId="49" fontId="38" fillId="5" borderId="135" xfId="12" applyNumberFormat="1" applyFont="1" applyFill="1" applyBorder="1" applyAlignment="1">
      <alignment horizontal="left" wrapText="1"/>
    </xf>
    <xf numFmtId="0" fontId="18" fillId="0" borderId="0" xfId="12"/>
    <xf numFmtId="0" fontId="19" fillId="5" borderId="0" xfId="13" applyFont="1" applyFill="1" applyAlignment="1">
      <alignment horizontal="left"/>
    </xf>
    <xf numFmtId="0" fontId="11" fillId="2" borderId="0" xfId="10" applyFont="1" applyFill="1" applyAlignment="1">
      <alignment vertical="center"/>
    </xf>
    <xf numFmtId="0" fontId="13" fillId="0" borderId="125" xfId="10" applyFont="1" applyBorder="1" applyAlignment="1">
      <alignment horizontal="left"/>
    </xf>
    <xf numFmtId="166" fontId="38" fillId="5" borderId="135" xfId="1" applyNumberFormat="1" applyFont="1" applyFill="1" applyBorder="1" applyAlignment="1">
      <alignment horizontal="right" wrapText="1"/>
    </xf>
    <xf numFmtId="0" fontId="18" fillId="0" borderId="0" xfId="13"/>
    <xf numFmtId="0" fontId="14" fillId="2" borderId="125" xfId="10" applyFont="1" applyFill="1" applyBorder="1" applyAlignment="1">
      <alignment horizontal="left"/>
    </xf>
    <xf numFmtId="0" fontId="22" fillId="2" borderId="0" xfId="10" applyFont="1" applyFill="1" applyAlignment="1">
      <alignment vertical="center"/>
    </xf>
    <xf numFmtId="0" fontId="37" fillId="5" borderId="0" xfId="13" applyFont="1" applyFill="1" applyAlignment="1">
      <alignment horizontal="left"/>
    </xf>
    <xf numFmtId="166" fontId="37" fillId="9" borderId="14" xfId="1" applyNumberFormat="1" applyFont="1" applyFill="1" applyBorder="1" applyAlignment="1">
      <alignment horizontal="right"/>
    </xf>
    <xf numFmtId="166" fontId="37" fillId="5" borderId="14" xfId="1" applyNumberFormat="1" applyFont="1" applyFill="1" applyBorder="1" applyAlignment="1">
      <alignment horizontal="right"/>
    </xf>
    <xf numFmtId="0" fontId="18" fillId="5" borderId="0" xfId="13" applyFill="1" applyAlignment="1">
      <alignment horizontal="left"/>
    </xf>
    <xf numFmtId="0" fontId="2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22" fillId="2" borderId="0" xfId="1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42" fillId="11" borderId="125" xfId="6" applyFont="1" applyFill="1" applyBorder="1" applyAlignment="1">
      <alignment horizontal="center" vertical="center" wrapText="1"/>
    </xf>
    <xf numFmtId="0" fontId="41" fillId="10" borderId="125" xfId="6" applyFont="1" applyFill="1" applyBorder="1" applyAlignment="1">
      <alignment horizontal="left" vertical="center"/>
    </xf>
    <xf numFmtId="166" fontId="41" fillId="11" borderId="125" xfId="9" applyNumberFormat="1" applyFont="1" applyFill="1" applyBorder="1" applyAlignment="1">
      <alignment horizontal="right" vertical="center"/>
    </xf>
    <xf numFmtId="0" fontId="3" fillId="2" borderId="0" xfId="12" applyFont="1" applyFill="1" applyAlignment="1">
      <alignment vertical="center"/>
    </xf>
    <xf numFmtId="0" fontId="4" fillId="0" borderId="0" xfId="12" applyFont="1" applyAlignment="1"/>
    <xf numFmtId="0" fontId="2" fillId="0" borderId="0" xfId="0" applyFont="1" applyAlignment="1"/>
    <xf numFmtId="0" fontId="9" fillId="0" borderId="0" xfId="0" applyFont="1" applyAlignment="1"/>
    <xf numFmtId="0" fontId="32" fillId="11" borderId="20" xfId="0" applyFont="1" applyFill="1" applyBorder="1" applyAlignment="1">
      <alignment horizontal="center"/>
    </xf>
    <xf numFmtId="0" fontId="32" fillId="11" borderId="21" xfId="0" applyFont="1" applyFill="1" applyBorder="1" applyAlignment="1">
      <alignment horizontal="center"/>
    </xf>
    <xf numFmtId="0" fontId="41" fillId="10" borderId="27" xfId="0" applyFont="1" applyFill="1" applyBorder="1" applyAlignment="1">
      <alignment horizontal="left" vertical="center"/>
    </xf>
    <xf numFmtId="166" fontId="41" fillId="11" borderId="28" xfId="1" applyNumberFormat="1" applyFont="1" applyFill="1" applyBorder="1" applyAlignment="1">
      <alignment horizontal="right" vertical="center"/>
    </xf>
    <xf numFmtId="166" fontId="41" fillId="11" borderId="29" xfId="1" applyNumberFormat="1" applyFont="1" applyFill="1" applyBorder="1" applyAlignment="1">
      <alignment horizontal="right" vertical="center"/>
    </xf>
    <xf numFmtId="166" fontId="41" fillId="11" borderId="30" xfId="1" applyNumberFormat="1" applyFont="1" applyFill="1" applyBorder="1" applyAlignment="1">
      <alignment horizontal="right" vertical="center"/>
    </xf>
    <xf numFmtId="167" fontId="41" fillId="11" borderId="28" xfId="1" applyNumberFormat="1" applyFont="1" applyFill="1" applyBorder="1" applyAlignment="1">
      <alignment horizontal="right" vertical="center"/>
    </xf>
    <xf numFmtId="167" fontId="41" fillId="11" borderId="29" xfId="1" applyNumberFormat="1" applyFont="1" applyFill="1" applyBorder="1" applyAlignment="1">
      <alignment horizontal="right" vertical="center"/>
    </xf>
    <xf numFmtId="167" fontId="41" fillId="11" borderId="30" xfId="1" applyNumberFormat="1" applyFont="1" applyFill="1" applyBorder="1" applyAlignment="1">
      <alignment horizontal="right" vertical="center"/>
    </xf>
    <xf numFmtId="0" fontId="41" fillId="10" borderId="28" xfId="0" applyFont="1" applyFill="1" applyBorder="1" applyAlignment="1">
      <alignment horizontal="left" vertical="center"/>
    </xf>
    <xf numFmtId="166" fontId="44" fillId="11" borderId="29" xfId="1" applyNumberFormat="1" applyFont="1" applyFill="1" applyBorder="1" applyAlignment="1">
      <alignment horizontal="right" vertical="center"/>
    </xf>
    <xf numFmtId="166" fontId="44" fillId="10" borderId="29" xfId="1" applyNumberFormat="1" applyFont="1" applyFill="1" applyBorder="1" applyAlignment="1">
      <alignment horizontal="right" vertical="center"/>
    </xf>
    <xf numFmtId="167" fontId="41" fillId="11" borderId="29" xfId="1" applyNumberFormat="1" applyFont="1" applyFill="1" applyBorder="1" applyAlignment="1">
      <alignment horizontal="right" wrapText="1"/>
    </xf>
    <xf numFmtId="167" fontId="41" fillId="10" borderId="29" xfId="1" applyNumberFormat="1" applyFont="1" applyFill="1" applyBorder="1" applyAlignment="1">
      <alignment horizontal="right" wrapText="1"/>
    </xf>
    <xf numFmtId="167" fontId="41" fillId="11" borderId="30" xfId="1" applyNumberFormat="1" applyFont="1" applyFill="1" applyBorder="1" applyAlignment="1">
      <alignment horizontal="right" wrapText="1"/>
    </xf>
    <xf numFmtId="0" fontId="4" fillId="0" borderId="0" xfId="0" applyFont="1" applyAlignment="1"/>
    <xf numFmtId="49" fontId="14" fillId="2" borderId="0" xfId="0" applyNumberFormat="1" applyFont="1" applyFill="1" applyBorder="1" applyAlignment="1">
      <alignment vertical="center" wrapText="1"/>
    </xf>
    <xf numFmtId="166" fontId="33" fillId="5" borderId="14" xfId="1" applyNumberFormat="1" applyFont="1" applyFill="1" applyBorder="1" applyAlignment="1">
      <alignment horizontal="right"/>
    </xf>
    <xf numFmtId="49" fontId="44" fillId="11" borderId="14" xfId="0" applyNumberFormat="1" applyFont="1" applyFill="1" applyBorder="1" applyAlignment="1">
      <alignment horizontal="center" vertical="center"/>
    </xf>
    <xf numFmtId="0" fontId="44" fillId="11" borderId="48" xfId="0" applyFont="1" applyFill="1" applyBorder="1" applyAlignment="1">
      <alignment horizontal="left" vertical="center"/>
    </xf>
    <xf numFmtId="166" fontId="41" fillId="12" borderId="14" xfId="1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/>
    </xf>
    <xf numFmtId="0" fontId="7" fillId="0" borderId="44" xfId="0" applyFont="1" applyFill="1" applyBorder="1" applyAlignment="1">
      <alignment horizontal="left"/>
    </xf>
    <xf numFmtId="0" fontId="7" fillId="0" borderId="45" xfId="0" applyFont="1" applyFill="1" applyBorder="1" applyAlignment="1">
      <alignment horizontal="left"/>
    </xf>
    <xf numFmtId="0" fontId="42" fillId="11" borderId="6" xfId="0" applyFont="1" applyFill="1" applyBorder="1" applyAlignment="1">
      <alignment horizontal="center" vertical="center" wrapText="1"/>
    </xf>
    <xf numFmtId="0" fontId="42" fillId="11" borderId="41" xfId="0" applyFont="1" applyFill="1" applyBorder="1" applyAlignment="1">
      <alignment horizontal="center" vertical="center" wrapText="1"/>
    </xf>
    <xf numFmtId="0" fontId="16" fillId="0" borderId="0" xfId="0" applyFont="1" applyAlignment="1"/>
    <xf numFmtId="0" fontId="7" fillId="2" borderId="0" xfId="0" applyFont="1" applyFill="1" applyBorder="1" applyAlignment="1">
      <alignment horizontal="left" vertical="center"/>
    </xf>
    <xf numFmtId="0" fontId="44" fillId="11" borderId="49" xfId="0" applyFont="1" applyFill="1" applyBorder="1" applyAlignment="1">
      <alignment horizontal="center" vertical="center" wrapText="1"/>
    </xf>
    <xf numFmtId="49" fontId="44" fillId="11" borderId="48" xfId="0" applyNumberFormat="1" applyFont="1" applyFill="1" applyBorder="1" applyAlignment="1">
      <alignment horizontal="center" vertical="center" wrapText="1"/>
    </xf>
    <xf numFmtId="0" fontId="44" fillId="11" borderId="48" xfId="0" applyFont="1" applyFill="1" applyBorder="1" applyAlignment="1">
      <alignment horizontal="left"/>
    </xf>
    <xf numFmtId="3" fontId="45" fillId="11" borderId="48" xfId="0" applyNumberFormat="1" applyFont="1" applyFill="1" applyBorder="1" applyAlignment="1">
      <alignment horizontal="right"/>
    </xf>
    <xf numFmtId="168" fontId="45" fillId="11" borderId="48" xfId="0" applyNumberFormat="1" applyFont="1" applyFill="1" applyBorder="1" applyAlignment="1">
      <alignment horizontal="right"/>
    </xf>
    <xf numFmtId="0" fontId="41" fillId="10" borderId="55" xfId="4" applyFont="1" applyFill="1" applyBorder="1" applyAlignment="1">
      <alignment horizontal="center" wrapText="1"/>
    </xf>
    <xf numFmtId="0" fontId="41" fillId="10" borderId="56" xfId="4" applyFont="1" applyFill="1" applyBorder="1" applyAlignment="1">
      <alignment horizontal="center" wrapText="1"/>
    </xf>
    <xf numFmtId="0" fontId="44" fillId="11" borderId="58" xfId="0" applyFont="1" applyFill="1" applyBorder="1" applyAlignment="1">
      <alignment horizontal="left" vertical="center"/>
    </xf>
    <xf numFmtId="168" fontId="45" fillId="11" borderId="59" xfId="0" applyNumberFormat="1" applyFont="1" applyFill="1" applyBorder="1" applyAlignment="1">
      <alignment horizontal="right" wrapText="1"/>
    </xf>
    <xf numFmtId="169" fontId="45" fillId="11" borderId="20" xfId="0" applyNumberFormat="1" applyFont="1" applyFill="1" applyBorder="1" applyAlignment="1">
      <alignment horizontal="right"/>
    </xf>
    <xf numFmtId="169" fontId="45" fillId="11" borderId="21" xfId="0" applyNumberFormat="1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 vertical="center"/>
    </xf>
    <xf numFmtId="0" fontId="44" fillId="11" borderId="48" xfId="0" applyFont="1" applyFill="1" applyBorder="1" applyAlignment="1">
      <alignment horizontal="center" vertical="center" wrapText="1"/>
    </xf>
    <xf numFmtId="0" fontId="44" fillId="11" borderId="48" xfId="0" applyFont="1" applyFill="1" applyBorder="1" applyAlignment="1">
      <alignment horizontal="left" vertical="center" wrapText="1"/>
    </xf>
    <xf numFmtId="3" fontId="44" fillId="11" borderId="48" xfId="0" applyNumberFormat="1" applyFont="1" applyFill="1" applyBorder="1" applyAlignment="1">
      <alignment horizontal="right" vertical="center" wrapText="1"/>
    </xf>
    <xf numFmtId="170" fontId="44" fillId="11" borderId="48" xfId="0" applyNumberFormat="1" applyFont="1" applyFill="1" applyBorder="1" applyAlignment="1">
      <alignment horizontal="right" vertical="center" wrapText="1"/>
    </xf>
    <xf numFmtId="168" fontId="45" fillId="11" borderId="59" xfId="0" applyNumberFormat="1" applyFont="1" applyFill="1" applyBorder="1" applyAlignment="1">
      <alignment horizontal="right" vertical="center" wrapText="1"/>
    </xf>
    <xf numFmtId="169" fontId="45" fillId="11" borderId="20" xfId="0" applyNumberFormat="1" applyFont="1" applyFill="1" applyBorder="1" applyAlignment="1">
      <alignment horizontal="right" vertical="center"/>
    </xf>
    <xf numFmtId="169" fontId="45" fillId="11" borderId="21" xfId="0" applyNumberFormat="1" applyFont="1" applyFill="1" applyBorder="1" applyAlignment="1">
      <alignment horizontal="right" vertical="center"/>
    </xf>
    <xf numFmtId="49" fontId="41" fillId="12" borderId="134" xfId="12" applyNumberFormat="1" applyFont="1" applyFill="1" applyBorder="1" applyAlignment="1">
      <alignment horizontal="center" vertical="center" wrapText="1"/>
    </xf>
    <xf numFmtId="49" fontId="41" fillId="12" borderId="135" xfId="12" applyNumberFormat="1" applyFont="1" applyFill="1" applyBorder="1" applyAlignment="1">
      <alignment horizontal="center" vertical="center" wrapText="1"/>
    </xf>
    <xf numFmtId="0" fontId="41" fillId="12" borderId="135" xfId="12" applyFont="1" applyFill="1" applyBorder="1" applyAlignment="1">
      <alignment horizontal="center" vertical="center"/>
    </xf>
    <xf numFmtId="169" fontId="44" fillId="12" borderId="135" xfId="12" applyNumberFormat="1" applyFont="1" applyFill="1" applyBorder="1" applyAlignment="1">
      <alignment horizontal="right" vertical="center" wrapText="1"/>
    </xf>
    <xf numFmtId="168" fontId="44" fillId="12" borderId="135" xfId="12" applyNumberFormat="1" applyFont="1" applyFill="1" applyBorder="1" applyAlignment="1">
      <alignment horizontal="right" vertical="center" wrapText="1"/>
    </xf>
    <xf numFmtId="0" fontId="42" fillId="11" borderId="2" xfId="0" applyFont="1" applyFill="1" applyBorder="1" applyAlignment="1">
      <alignment horizontal="center" vertical="center" wrapText="1"/>
    </xf>
    <xf numFmtId="0" fontId="42" fillId="11" borderId="3" xfId="0" applyFont="1" applyFill="1" applyBorder="1" applyAlignment="1">
      <alignment horizontal="center" vertical="center" wrapText="1"/>
    </xf>
    <xf numFmtId="0" fontId="41" fillId="11" borderId="48" xfId="0" applyFont="1" applyFill="1" applyBorder="1" applyAlignment="1">
      <alignment horizontal="left" vertical="center"/>
    </xf>
    <xf numFmtId="3" fontId="41" fillId="11" borderId="48" xfId="0" applyNumberFormat="1" applyFont="1" applyFill="1" applyBorder="1" applyAlignment="1">
      <alignment horizontal="right" vertical="center" wrapText="1"/>
    </xf>
    <xf numFmtId="169" fontId="6" fillId="2" borderId="49" xfId="15" applyNumberFormat="1" applyFont="1" applyFill="1" applyBorder="1" applyAlignment="1">
      <alignment horizontal="right" wrapText="1"/>
    </xf>
    <xf numFmtId="169" fontId="6" fillId="2" borderId="48" xfId="15" applyNumberFormat="1" applyFont="1" applyFill="1" applyBorder="1" applyAlignment="1">
      <alignment horizontal="right" wrapText="1"/>
    </xf>
    <xf numFmtId="169" fontId="6" fillId="2" borderId="47" xfId="15" applyNumberFormat="1" applyFont="1" applyFill="1" applyBorder="1" applyAlignment="1">
      <alignment horizontal="right" wrapText="1"/>
    </xf>
    <xf numFmtId="0" fontId="41" fillId="11" borderId="63" xfId="0" applyFont="1" applyFill="1" applyBorder="1" applyAlignment="1">
      <alignment horizontal="left" vertical="center"/>
    </xf>
    <xf numFmtId="166" fontId="41" fillId="11" borderId="64" xfId="1" applyNumberFormat="1" applyFont="1" applyFill="1" applyBorder="1" applyAlignment="1">
      <alignment horizontal="right" vertical="center"/>
    </xf>
    <xf numFmtId="169" fontId="41" fillId="11" borderId="65" xfId="15" applyNumberFormat="1" applyFont="1" applyFill="1" applyBorder="1" applyAlignment="1">
      <alignment horizontal="right" vertical="center" wrapText="1"/>
    </xf>
    <xf numFmtId="166" fontId="41" fillId="11" borderId="66" xfId="1" applyNumberFormat="1" applyFont="1" applyFill="1" applyBorder="1" applyAlignment="1">
      <alignment horizontal="right" vertical="center"/>
    </xf>
    <xf numFmtId="171" fontId="41" fillId="11" borderId="65" xfId="0" applyNumberFormat="1" applyFont="1" applyFill="1" applyBorder="1" applyAlignment="1">
      <alignment horizontal="right" vertical="center" wrapText="1"/>
    </xf>
    <xf numFmtId="166" fontId="41" fillId="11" borderId="67" xfId="1" applyNumberFormat="1" applyFont="1" applyFill="1" applyBorder="1" applyAlignment="1">
      <alignment horizontal="right" vertical="center"/>
    </xf>
    <xf numFmtId="171" fontId="41" fillId="11" borderId="61" xfId="0" applyNumberFormat="1" applyFont="1" applyFill="1" applyBorder="1" applyAlignment="1">
      <alignment vertical="center"/>
    </xf>
    <xf numFmtId="0" fontId="44" fillId="11" borderId="27" xfId="0" applyFont="1" applyFill="1" applyBorder="1" applyAlignment="1">
      <alignment horizontal="left" vertical="center"/>
    </xf>
    <xf numFmtId="3" fontId="41" fillId="11" borderId="30" xfId="0" applyNumberFormat="1" applyFont="1" applyFill="1" applyBorder="1" applyAlignment="1">
      <alignment horizontal="right" vertical="center"/>
    </xf>
    <xf numFmtId="49" fontId="44" fillId="10" borderId="14" xfId="10" applyNumberFormat="1" applyFont="1" applyFill="1" applyBorder="1" applyAlignment="1">
      <alignment horizontal="center" vertical="center"/>
    </xf>
    <xf numFmtId="166" fontId="41" fillId="10" borderId="14" xfId="1" applyNumberFormat="1" applyFont="1" applyFill="1" applyBorder="1" applyAlignment="1">
      <alignment horizontal="center" vertical="center"/>
    </xf>
    <xf numFmtId="0" fontId="42" fillId="11" borderId="9" xfId="0" applyFont="1" applyFill="1" applyBorder="1" applyAlignment="1">
      <alignment horizontal="center" vertical="center" wrapText="1"/>
    </xf>
    <xf numFmtId="0" fontId="42" fillId="11" borderId="10" xfId="0" applyFont="1" applyFill="1" applyBorder="1" applyAlignment="1">
      <alignment horizontal="center" vertical="center" wrapText="1"/>
    </xf>
    <xf numFmtId="0" fontId="44" fillId="11" borderId="71" xfId="0" applyFont="1" applyFill="1" applyBorder="1" applyAlignment="1">
      <alignment horizontal="left" wrapText="1"/>
    </xf>
    <xf numFmtId="3" fontId="41" fillId="11" borderId="65" xfId="0" applyNumberFormat="1" applyFont="1" applyFill="1" applyBorder="1" applyAlignment="1">
      <alignment horizontal="right" wrapText="1"/>
    </xf>
    <xf numFmtId="0" fontId="41" fillId="10" borderId="14" xfId="4" applyFont="1" applyFill="1" applyBorder="1" applyAlignment="1">
      <alignment horizontal="center" vertical="center"/>
    </xf>
    <xf numFmtId="0" fontId="41" fillId="10" borderId="14" xfId="4" applyFont="1" applyFill="1" applyBorder="1" applyAlignment="1">
      <alignment horizontal="center" vertical="center" wrapText="1"/>
    </xf>
    <xf numFmtId="0" fontId="44" fillId="10" borderId="48" xfId="10" applyFont="1" applyFill="1" applyBorder="1" applyAlignment="1">
      <alignment horizontal="left" vertical="center"/>
    </xf>
    <xf numFmtId="166" fontId="41" fillId="10" borderId="14" xfId="1" applyNumberFormat="1" applyFont="1" applyFill="1" applyBorder="1" applyAlignment="1">
      <alignment horizontal="right" vertical="center"/>
    </xf>
    <xf numFmtId="0" fontId="41" fillId="11" borderId="63" xfId="0" applyFont="1" applyFill="1" applyBorder="1" applyAlignment="1">
      <alignment horizontal="center" vertical="center" wrapText="1"/>
    </xf>
    <xf numFmtId="49" fontId="41" fillId="11" borderId="63" xfId="0" applyNumberFormat="1" applyFont="1" applyFill="1" applyBorder="1" applyAlignment="1">
      <alignment horizontal="center" vertical="center" wrapText="1"/>
    </xf>
    <xf numFmtId="49" fontId="41" fillId="10" borderId="63" xfId="0" applyNumberFormat="1" applyFont="1" applyFill="1" applyBorder="1" applyAlignment="1">
      <alignment horizontal="center" vertical="center" wrapText="1"/>
    </xf>
    <xf numFmtId="49" fontId="44" fillId="11" borderId="71" xfId="0" applyNumberFormat="1" applyFont="1" applyFill="1" applyBorder="1" applyAlignment="1">
      <alignment horizontal="center" wrapText="1"/>
    </xf>
    <xf numFmtId="3" fontId="41" fillId="11" borderId="30" xfId="0" applyNumberFormat="1" applyFont="1" applyFill="1" applyBorder="1" applyAlignment="1">
      <alignment vertical="center"/>
    </xf>
    <xf numFmtId="0" fontId="2" fillId="0" borderId="0" xfId="11" applyFont="1" applyAlignment="1"/>
    <xf numFmtId="0" fontId="1" fillId="0" borderId="0" xfId="11"/>
    <xf numFmtId="0" fontId="1" fillId="0" borderId="0" xfId="11" applyAlignment="1">
      <alignment horizontal="center" vertical="top" wrapText="1"/>
    </xf>
    <xf numFmtId="49" fontId="7" fillId="2" borderId="44" xfId="11" applyNumberFormat="1" applyFont="1" applyFill="1" applyBorder="1" applyAlignment="1">
      <alignment horizontal="left"/>
    </xf>
    <xf numFmtId="3" fontId="7" fillId="2" borderId="78" xfId="11" applyNumberFormat="1" applyFont="1" applyFill="1" applyBorder="1" applyAlignment="1">
      <alignment horizontal="right"/>
    </xf>
    <xf numFmtId="3" fontId="7" fillId="2" borderId="24" xfId="11" applyNumberFormat="1" applyFont="1" applyFill="1" applyBorder="1" applyAlignment="1">
      <alignment horizontal="right"/>
    </xf>
    <xf numFmtId="3" fontId="7" fillId="2" borderId="14" xfId="11" applyNumberFormat="1" applyFont="1" applyFill="1" applyBorder="1" applyAlignment="1">
      <alignment horizontal="right"/>
    </xf>
    <xf numFmtId="3" fontId="7" fillId="2" borderId="25" xfId="11" applyNumberFormat="1" applyFont="1" applyFill="1" applyBorder="1" applyAlignment="1">
      <alignment horizontal="right"/>
    </xf>
    <xf numFmtId="0" fontId="9" fillId="0" borderId="0" xfId="11" applyFont="1" applyAlignment="1"/>
    <xf numFmtId="0" fontId="25" fillId="0" borderId="0" xfId="11" applyFont="1"/>
    <xf numFmtId="49" fontId="32" fillId="11" borderId="75" xfId="11" applyNumberFormat="1" applyFont="1" applyFill="1" applyBorder="1" applyAlignment="1">
      <alignment horizontal="center" vertical="top" wrapText="1"/>
    </xf>
    <xf numFmtId="49" fontId="32" fillId="11" borderId="76" xfId="11" applyNumberFormat="1" applyFont="1" applyFill="1" applyBorder="1" applyAlignment="1">
      <alignment horizontal="center" vertical="top" wrapText="1"/>
    </xf>
    <xf numFmtId="49" fontId="32" fillId="11" borderId="77" xfId="11" applyNumberFormat="1" applyFont="1" applyFill="1" applyBorder="1" applyAlignment="1">
      <alignment horizontal="center" vertical="center" wrapText="1"/>
    </xf>
    <xf numFmtId="0" fontId="42" fillId="11" borderId="74" xfId="11" applyFont="1" applyFill="1" applyBorder="1" applyAlignment="1">
      <alignment horizontal="center" vertical="center" wrapText="1"/>
    </xf>
    <xf numFmtId="0" fontId="42" fillId="11" borderId="0" xfId="11" applyFont="1" applyFill="1" applyBorder="1" applyAlignment="1">
      <alignment horizontal="center" vertical="center" wrapText="1"/>
    </xf>
    <xf numFmtId="0" fontId="42" fillId="11" borderId="5" xfId="11" applyFont="1" applyFill="1" applyBorder="1" applyAlignment="1">
      <alignment horizontal="center" vertical="center" wrapText="1"/>
    </xf>
    <xf numFmtId="0" fontId="41" fillId="11" borderId="27" xfId="11" applyFont="1" applyFill="1" applyBorder="1" applyAlignment="1">
      <alignment horizontal="left"/>
    </xf>
    <xf numFmtId="3" fontId="41" fillId="11" borderId="63" xfId="11" applyNumberFormat="1" applyFont="1" applyFill="1" applyBorder="1" applyAlignment="1">
      <alignment horizontal="right" vertical="center"/>
    </xf>
    <xf numFmtId="3" fontId="41" fillId="11" borderId="28" xfId="11" applyNumberFormat="1" applyFont="1" applyFill="1" applyBorder="1" applyAlignment="1">
      <alignment horizontal="right" vertical="center"/>
    </xf>
    <xf numFmtId="3" fontId="41" fillId="11" borderId="30" xfId="11" applyNumberFormat="1" applyFont="1" applyFill="1" applyBorder="1" applyAlignment="1">
      <alignment horizontal="right" vertical="center"/>
    </xf>
    <xf numFmtId="3" fontId="41" fillId="11" borderId="29" xfId="11" applyNumberFormat="1" applyFont="1" applyFill="1" applyBorder="1" applyAlignment="1">
      <alignment horizontal="right" vertical="center"/>
    </xf>
    <xf numFmtId="0" fontId="44" fillId="10" borderId="14" xfId="10" applyFont="1" applyFill="1" applyBorder="1" applyAlignment="1">
      <alignment horizontal="left"/>
    </xf>
    <xf numFmtId="172" fontId="41" fillId="10" borderId="14" xfId="14" applyNumberFormat="1" applyFont="1" applyFill="1" applyBorder="1" applyAlignment="1">
      <alignment horizontal="right"/>
    </xf>
    <xf numFmtId="0" fontId="37" fillId="5" borderId="0" xfId="0" applyFont="1" applyFill="1" applyAlignment="1">
      <alignment horizontal="left"/>
    </xf>
    <xf numFmtId="0" fontId="19" fillId="5" borderId="0" xfId="0" applyFont="1" applyFill="1" applyAlignment="1">
      <alignment horizontal="left"/>
    </xf>
    <xf numFmtId="49" fontId="7" fillId="2" borderId="120" xfId="0" applyNumberFormat="1" applyFont="1" applyFill="1" applyBorder="1" applyAlignment="1">
      <alignment horizontal="left"/>
    </xf>
    <xf numFmtId="49" fontId="7" fillId="2" borderId="78" xfId="0" applyNumberFormat="1" applyFont="1" applyFill="1" applyBorder="1" applyAlignment="1">
      <alignment horizontal="left"/>
    </xf>
    <xf numFmtId="49" fontId="41" fillId="11" borderId="28" xfId="0" applyNumberFormat="1" applyFont="1" applyFill="1" applyBorder="1" applyAlignment="1">
      <alignment horizontal="left"/>
    </xf>
    <xf numFmtId="0" fontId="44" fillId="10" borderId="139" xfId="10" applyFont="1" applyFill="1" applyBorder="1" applyAlignment="1">
      <alignment horizontal="left" vertical="center"/>
    </xf>
    <xf numFmtId="172" fontId="41" fillId="10" borderId="137" xfId="1" applyNumberFormat="1" applyFont="1" applyFill="1" applyBorder="1" applyAlignment="1">
      <alignment horizontal="right" vertical="center"/>
    </xf>
    <xf numFmtId="172" fontId="41" fillId="10" borderId="138" xfId="1" applyNumberFormat="1" applyFont="1" applyFill="1" applyBorder="1" applyAlignment="1">
      <alignment horizontal="right" vertical="center"/>
    </xf>
    <xf numFmtId="0" fontId="44" fillId="11" borderId="27" xfId="0" applyFont="1" applyFill="1" applyBorder="1" applyAlignment="1">
      <alignment horizontal="left" wrapText="1"/>
    </xf>
    <xf numFmtId="3" fontId="41" fillId="11" borderId="29" xfId="0" applyNumberFormat="1" applyFont="1" applyFill="1" applyBorder="1" applyAlignment="1">
      <alignment horizontal="right"/>
    </xf>
    <xf numFmtId="3" fontId="41" fillId="11" borderId="30" xfId="0" applyNumberFormat="1" applyFont="1" applyFill="1" applyBorder="1" applyAlignment="1">
      <alignment horizontal="right"/>
    </xf>
    <xf numFmtId="0" fontId="18" fillId="5" borderId="0" xfId="13" applyFont="1" applyFill="1" applyAlignment="1">
      <alignment horizontal="left"/>
    </xf>
    <xf numFmtId="49" fontId="11" fillId="2" borderId="0" xfId="0" applyNumberFormat="1" applyFont="1" applyFill="1" applyBorder="1" applyAlignment="1"/>
    <xf numFmtId="166" fontId="41" fillId="10" borderId="30" xfId="1" applyNumberFormat="1" applyFont="1" applyFill="1" applyBorder="1"/>
    <xf numFmtId="0" fontId="44" fillId="10" borderId="84" xfId="10" applyFont="1" applyFill="1" applyBorder="1" applyAlignment="1">
      <alignment horizontal="left"/>
    </xf>
    <xf numFmtId="166" fontId="41" fillId="10" borderId="14" xfId="1" applyNumberFormat="1" applyFont="1" applyFill="1" applyBorder="1" applyAlignment="1">
      <alignment horizontal="right"/>
    </xf>
    <xf numFmtId="0" fontId="44" fillId="10" borderId="115" xfId="10" applyFont="1" applyFill="1" applyBorder="1" applyAlignment="1">
      <alignment horizontal="left"/>
    </xf>
    <xf numFmtId="0" fontId="42" fillId="11" borderId="11" xfId="0" applyFont="1" applyFill="1" applyBorder="1" applyAlignment="1">
      <alignment horizontal="center" vertical="center" wrapText="1"/>
    </xf>
    <xf numFmtId="166" fontId="41" fillId="11" borderId="83" xfId="1" applyNumberFormat="1" applyFont="1" applyFill="1" applyBorder="1" applyAlignment="1">
      <alignment horizontal="right" vertical="center"/>
    </xf>
    <xf numFmtId="0" fontId="41" fillId="11" borderId="84" xfId="10" applyFont="1" applyFill="1" applyBorder="1" applyAlignment="1">
      <alignment horizontal="left"/>
    </xf>
    <xf numFmtId="166" fontId="41" fillId="12" borderId="14" xfId="1" applyNumberFormat="1" applyFont="1" applyFill="1" applyBorder="1" applyAlignment="1">
      <alignment horizontal="right"/>
    </xf>
    <xf numFmtId="0" fontId="44" fillId="11" borderId="86" xfId="0" applyFont="1" applyFill="1" applyBorder="1" applyAlignment="1">
      <alignment horizontal="center" vertical="center" wrapText="1"/>
    </xf>
    <xf numFmtId="0" fontId="44" fillId="11" borderId="87" xfId="0" applyFont="1" applyFill="1" applyBorder="1" applyAlignment="1">
      <alignment horizontal="center" vertical="center" wrapText="1"/>
    </xf>
    <xf numFmtId="0" fontId="44" fillId="11" borderId="88" xfId="0" applyFont="1" applyFill="1" applyBorder="1" applyAlignment="1">
      <alignment horizontal="center" vertical="center" wrapText="1"/>
    </xf>
    <xf numFmtId="0" fontId="44" fillId="11" borderId="68" xfId="0" applyFont="1" applyFill="1" applyBorder="1" applyAlignment="1">
      <alignment horizontal="center" vertical="center" wrapText="1"/>
    </xf>
    <xf numFmtId="0" fontId="44" fillId="11" borderId="89" xfId="0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right" vertical="center" wrapText="1"/>
    </xf>
    <xf numFmtId="3" fontId="44" fillId="11" borderId="91" xfId="0" applyNumberFormat="1" applyFont="1" applyFill="1" applyBorder="1" applyAlignment="1">
      <alignment horizontal="right" vertical="center"/>
    </xf>
    <xf numFmtId="3" fontId="44" fillId="11" borderId="59" xfId="0" applyNumberFormat="1" applyFont="1" applyFill="1" applyBorder="1" applyAlignment="1">
      <alignment horizontal="right" vertical="center"/>
    </xf>
    <xf numFmtId="3" fontId="44" fillId="11" borderId="92" xfId="0" applyNumberFormat="1" applyFont="1" applyFill="1" applyBorder="1" applyAlignment="1">
      <alignment horizontal="right" vertical="center"/>
    </xf>
    <xf numFmtId="0" fontId="44" fillId="11" borderId="3" xfId="0" applyFont="1" applyFill="1" applyBorder="1" applyAlignment="1">
      <alignment horizontal="right" vertical="center" wrapText="1"/>
    </xf>
    <xf numFmtId="3" fontId="44" fillId="11" borderId="95" xfId="0" applyNumberFormat="1" applyFont="1" applyFill="1" applyBorder="1" applyAlignment="1">
      <alignment horizontal="right" vertical="center"/>
    </xf>
    <xf numFmtId="0" fontId="44" fillId="11" borderId="41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/>
    </xf>
    <xf numFmtId="49" fontId="42" fillId="11" borderId="103" xfId="0" applyNumberFormat="1" applyFont="1" applyFill="1" applyBorder="1" applyAlignment="1">
      <alignment horizontal="center" vertical="center" wrapText="1"/>
    </xf>
    <xf numFmtId="49" fontId="42" fillId="11" borderId="59" xfId="0" applyNumberFormat="1" applyFont="1" applyFill="1" applyBorder="1" applyAlignment="1">
      <alignment horizontal="center" vertical="center" wrapText="1"/>
    </xf>
    <xf numFmtId="49" fontId="42" fillId="11" borderId="92" xfId="0" applyNumberFormat="1" applyFont="1" applyFill="1" applyBorder="1" applyAlignment="1">
      <alignment horizontal="center" vertical="center" wrapText="1"/>
    </xf>
    <xf numFmtId="49" fontId="44" fillId="11" borderId="91" xfId="0" applyNumberFormat="1" applyFont="1" applyFill="1" applyBorder="1" applyAlignment="1">
      <alignment horizontal="center" vertical="center" wrapText="1"/>
    </xf>
    <xf numFmtId="166" fontId="44" fillId="11" borderId="59" xfId="1" applyNumberFormat="1" applyFont="1" applyFill="1" applyBorder="1" applyAlignment="1">
      <alignment horizontal="right"/>
    </xf>
    <xf numFmtId="49" fontId="44" fillId="11" borderId="68" xfId="0" applyNumberFormat="1" applyFont="1" applyFill="1" applyBorder="1" applyAlignment="1">
      <alignment horizontal="center" vertical="center" wrapText="1"/>
    </xf>
    <xf numFmtId="166" fontId="44" fillId="11" borderId="48" xfId="1" applyNumberFormat="1" applyFont="1" applyFill="1" applyBorder="1" applyAlignment="1">
      <alignment horizontal="right"/>
    </xf>
    <xf numFmtId="0" fontId="6" fillId="2" borderId="23" xfId="0" applyFont="1" applyFill="1" applyBorder="1" applyAlignment="1">
      <alignment horizontal="left"/>
    </xf>
    <xf numFmtId="166" fontId="39" fillId="5" borderId="136" xfId="1" applyNumberFormat="1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left"/>
    </xf>
    <xf numFmtId="166" fontId="39" fillId="5" borderId="135" xfId="1" applyNumberFormat="1" applyFont="1" applyFill="1" applyBorder="1" applyAlignment="1">
      <alignment horizontal="right" wrapText="1"/>
    </xf>
    <xf numFmtId="49" fontId="44" fillId="10" borderId="14" xfId="13" applyNumberFormat="1" applyFont="1" applyFill="1" applyBorder="1" applyAlignment="1">
      <alignment horizontal="center" vertical="center" wrapText="1"/>
    </xf>
    <xf numFmtId="166" fontId="44" fillId="12" borderId="135" xfId="1" applyNumberFormat="1" applyFont="1" applyFill="1" applyBorder="1" applyAlignment="1">
      <alignment horizontal="right" wrapText="1"/>
    </xf>
    <xf numFmtId="0" fontId="17" fillId="2" borderId="0" xfId="0" applyFont="1" applyFill="1" applyBorder="1" applyAlignment="1">
      <alignment horizontal="left" vertical="center"/>
    </xf>
    <xf numFmtId="49" fontId="42" fillId="11" borderId="109" xfId="0" applyNumberFormat="1" applyFont="1" applyFill="1" applyBorder="1" applyAlignment="1">
      <alignment horizontal="center" vertical="center" wrapText="1"/>
    </xf>
    <xf numFmtId="49" fontId="42" fillId="11" borderId="110" xfId="0" applyNumberFormat="1" applyFont="1" applyFill="1" applyBorder="1" applyAlignment="1">
      <alignment horizontal="center" vertical="center" wrapText="1"/>
    </xf>
    <xf numFmtId="166" fontId="45" fillId="11" borderId="48" xfId="1" applyNumberFormat="1" applyFont="1" applyFill="1" applyBorder="1" applyAlignment="1">
      <alignment horizontal="right"/>
    </xf>
    <xf numFmtId="166" fontId="45" fillId="11" borderId="115" xfId="1" applyNumberFormat="1" applyFont="1" applyFill="1" applyBorder="1" applyAlignment="1">
      <alignment horizontal="right"/>
    </xf>
    <xf numFmtId="166" fontId="45" fillId="11" borderId="116" xfId="1" applyNumberFormat="1" applyFont="1" applyFill="1" applyBorder="1" applyAlignment="1">
      <alignment horizontal="right"/>
    </xf>
    <xf numFmtId="166" fontId="45" fillId="11" borderId="117" xfId="1" applyNumberFormat="1" applyFont="1" applyFill="1" applyBorder="1" applyAlignment="1">
      <alignment horizontal="right"/>
    </xf>
    <xf numFmtId="166" fontId="45" fillId="11" borderId="118" xfId="1" applyNumberFormat="1" applyFont="1" applyFill="1" applyBorder="1" applyAlignment="1">
      <alignment horizontal="right"/>
    </xf>
    <xf numFmtId="0" fontId="16" fillId="0" borderId="0" xfId="0" applyFont="1" applyFill="1" applyAlignment="1"/>
    <xf numFmtId="0" fontId="0" fillId="0" borderId="0" xfId="0" applyFill="1"/>
    <xf numFmtId="3" fontId="14" fillId="0" borderId="120" xfId="0" applyNumberFormat="1" applyFont="1" applyFill="1" applyBorder="1" applyAlignment="1">
      <alignment horizontal="right"/>
    </xf>
    <xf numFmtId="3" fontId="14" fillId="0" borderId="78" xfId="0" applyNumberFormat="1" applyFont="1" applyFill="1" applyBorder="1" applyAlignment="1">
      <alignment horizontal="right"/>
    </xf>
    <xf numFmtId="0" fontId="41" fillId="11" borderId="27" xfId="0" applyFont="1" applyFill="1" applyBorder="1" applyAlignment="1">
      <alignment horizontal="center" vertical="center"/>
    </xf>
    <xf numFmtId="49" fontId="41" fillId="11" borderId="119" xfId="0" applyNumberFormat="1" applyFont="1" applyFill="1" applyBorder="1" applyAlignment="1">
      <alignment horizontal="center" vertical="center" wrapText="1"/>
    </xf>
    <xf numFmtId="49" fontId="41" fillId="11" borderId="27" xfId="0" applyNumberFormat="1" applyFont="1" applyFill="1" applyBorder="1" applyAlignment="1">
      <alignment horizontal="center" vertical="center"/>
    </xf>
    <xf numFmtId="0" fontId="41" fillId="11" borderId="63" xfId="0" applyFont="1" applyFill="1" applyBorder="1" applyAlignment="1">
      <alignment horizontal="left" wrapText="1"/>
    </xf>
    <xf numFmtId="166" fontId="44" fillId="11" borderId="124" xfId="1" applyNumberFormat="1" applyFont="1" applyFill="1" applyBorder="1" applyAlignment="1">
      <alignment horizontal="center" wrapText="1"/>
    </xf>
    <xf numFmtId="3" fontId="44" fillId="10" borderId="63" xfId="0" applyNumberFormat="1" applyFont="1" applyFill="1" applyBorder="1" applyAlignment="1">
      <alignment horizontal="right"/>
    </xf>
    <xf numFmtId="166" fontId="44" fillId="11" borderId="60" xfId="1" applyNumberFormat="1" applyFont="1" applyFill="1" applyBorder="1" applyAlignment="1">
      <alignment horizontal="center" wrapText="1"/>
    </xf>
    <xf numFmtId="3" fontId="6" fillId="2" borderId="23" xfId="0" applyNumberFormat="1" applyFont="1" applyFill="1" applyBorder="1" applyAlignment="1">
      <alignment horizontal="right"/>
    </xf>
    <xf numFmtId="3" fontId="14" fillId="2" borderId="8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0" fontId="1" fillId="0" borderId="0" xfId="0" applyFont="1"/>
    <xf numFmtId="49" fontId="41" fillId="11" borderId="37" xfId="0" applyNumberFormat="1" applyFont="1" applyFill="1" applyBorder="1" applyAlignment="1">
      <alignment horizontal="center" vertical="center" wrapText="1"/>
    </xf>
    <xf numFmtId="49" fontId="41" fillId="11" borderId="41" xfId="0" applyNumberFormat="1" applyFont="1" applyFill="1" applyBorder="1" applyAlignment="1">
      <alignment horizontal="center" vertical="center" wrapText="1"/>
    </xf>
    <xf numFmtId="3" fontId="44" fillId="11" borderId="8" xfId="0" applyNumberFormat="1" applyFont="1" applyFill="1" applyBorder="1" applyAlignment="1">
      <alignment horizontal="right"/>
    </xf>
    <xf numFmtId="0" fontId="42" fillId="10" borderId="125" xfId="10" applyFont="1" applyFill="1" applyBorder="1" applyAlignment="1">
      <alignment horizontal="center" vertical="center" wrapText="1"/>
    </xf>
    <xf numFmtId="49" fontId="49" fillId="10" borderId="125" xfId="10" applyNumberFormat="1" applyFont="1" applyFill="1" applyBorder="1" applyAlignment="1">
      <alignment horizontal="center" vertical="center" wrapText="1"/>
    </xf>
    <xf numFmtId="49" fontId="31" fillId="10" borderId="125" xfId="10" applyNumberFormat="1" applyFont="1" applyFill="1" applyBorder="1" applyAlignment="1">
      <alignment horizontal="left" wrapText="1"/>
    </xf>
    <xf numFmtId="0" fontId="41" fillId="10" borderId="125" xfId="10" applyFont="1" applyFill="1" applyBorder="1" applyAlignment="1">
      <alignment horizontal="left" vertical="center" wrapText="1"/>
    </xf>
    <xf numFmtId="3" fontId="45" fillId="10" borderId="125" xfId="10" applyNumberFormat="1" applyFont="1" applyFill="1" applyBorder="1" applyAlignment="1">
      <alignment horizontal="right" vertical="center"/>
    </xf>
    <xf numFmtId="0" fontId="41" fillId="10" borderId="49" xfId="10" applyFont="1" applyFill="1" applyBorder="1" applyAlignment="1">
      <alignment horizontal="left" vertical="center" wrapText="1"/>
    </xf>
    <xf numFmtId="166" fontId="44" fillId="10" borderId="49" xfId="1" applyNumberFormat="1" applyFont="1" applyFill="1" applyBorder="1" applyAlignment="1">
      <alignment horizontal="center" vertical="center" wrapText="1"/>
    </xf>
    <xf numFmtId="166" fontId="44" fillId="10" borderId="127" xfId="1" applyNumberFormat="1" applyFont="1" applyFill="1" applyBorder="1" applyAlignment="1">
      <alignment horizontal="right" wrapText="1"/>
    </xf>
    <xf numFmtId="0" fontId="49" fillId="10" borderId="127" xfId="10" applyFont="1" applyFill="1" applyBorder="1" applyAlignment="1">
      <alignment horizontal="left" wrapText="1"/>
    </xf>
    <xf numFmtId="0" fontId="49" fillId="10" borderId="125" xfId="10" applyFont="1" applyFill="1" applyBorder="1" applyAlignment="1">
      <alignment horizontal="left" wrapText="1"/>
    </xf>
    <xf numFmtId="166" fontId="44" fillId="10" borderId="125" xfId="1" applyNumberFormat="1" applyFont="1" applyFill="1" applyBorder="1" applyAlignment="1">
      <alignment horizontal="right" wrapText="1"/>
    </xf>
    <xf numFmtId="0" fontId="49" fillId="10" borderId="130" xfId="10" applyFont="1" applyFill="1" applyBorder="1" applyAlignment="1">
      <alignment horizontal="left" vertical="center" wrapText="1"/>
    </xf>
    <xf numFmtId="166" fontId="44" fillId="10" borderId="131" xfId="1" applyNumberFormat="1" applyFont="1" applyFill="1" applyBorder="1" applyAlignment="1">
      <alignment horizontal="left" vertical="center"/>
    </xf>
    <xf numFmtId="0" fontId="42" fillId="11" borderId="125" xfId="4" applyFont="1" applyFill="1" applyBorder="1" applyAlignment="1">
      <alignment horizontal="center" vertical="center" wrapText="1"/>
    </xf>
    <xf numFmtId="0" fontId="42" fillId="12" borderId="125" xfId="0" applyFont="1" applyFill="1" applyBorder="1" applyAlignment="1">
      <alignment horizontal="center" vertical="center" wrapText="1"/>
    </xf>
    <xf numFmtId="0" fontId="7" fillId="2" borderId="125" xfId="4" applyFont="1" applyFill="1" applyBorder="1" applyAlignment="1">
      <alignment horizontal="left"/>
    </xf>
    <xf numFmtId="166" fontId="24" fillId="5" borderId="125" xfId="0" applyNumberFormat="1" applyFont="1" applyFill="1" applyBorder="1" applyAlignment="1">
      <alignment horizontal="right" wrapText="1"/>
    </xf>
    <xf numFmtId="0" fontId="41" fillId="10" borderId="125" xfId="4" applyFont="1" applyFill="1" applyBorder="1" applyAlignment="1">
      <alignment horizontal="left" vertical="center"/>
    </xf>
    <xf numFmtId="166" fontId="41" fillId="11" borderId="125" xfId="8" applyNumberFormat="1" applyFont="1" applyFill="1" applyBorder="1" applyAlignment="1">
      <alignment horizontal="right" vertical="center"/>
    </xf>
    <xf numFmtId="166" fontId="41" fillId="12" borderId="125" xfId="0" applyNumberFormat="1" applyFont="1" applyFill="1" applyBorder="1" applyAlignment="1">
      <alignment horizontal="right" vertical="center"/>
    </xf>
    <xf numFmtId="0" fontId="2" fillId="0" borderId="0" xfId="4" applyFont="1" applyAlignment="1"/>
    <xf numFmtId="0" fontId="3" fillId="2" borderId="0" xfId="4" applyFont="1" applyFill="1" applyAlignment="1">
      <alignment vertical="center"/>
    </xf>
    <xf numFmtId="0" fontId="41" fillId="11" borderId="125" xfId="4" applyFont="1" applyFill="1" applyBorder="1" applyAlignment="1">
      <alignment vertical="center" wrapText="1"/>
    </xf>
    <xf numFmtId="3" fontId="6" fillId="2" borderId="125" xfId="4" applyNumberFormat="1" applyFont="1" applyFill="1" applyBorder="1" applyAlignment="1">
      <alignment horizontal="left" wrapText="1"/>
    </xf>
    <xf numFmtId="3" fontId="7" fillId="2" borderId="125" xfId="4" applyNumberFormat="1" applyFont="1" applyFill="1" applyBorder="1" applyAlignment="1">
      <alignment horizontal="right" wrapText="1"/>
    </xf>
    <xf numFmtId="0" fontId="44" fillId="11" borderId="125" xfId="4" applyFont="1" applyFill="1" applyBorder="1" applyAlignment="1">
      <alignment horizontal="left" wrapText="1"/>
    </xf>
    <xf numFmtId="3" fontId="41" fillId="11" borderId="125" xfId="4" applyNumberFormat="1" applyFont="1" applyFill="1" applyBorder="1" applyAlignment="1">
      <alignment horizontal="right" wrapText="1"/>
    </xf>
    <xf numFmtId="0" fontId="9" fillId="0" borderId="0" xfId="4" applyFont="1" applyAlignment="1"/>
    <xf numFmtId="0" fontId="11" fillId="2" borderId="0" xfId="4" applyFont="1" applyFill="1" applyAlignment="1">
      <alignment vertical="center"/>
    </xf>
    <xf numFmtId="0" fontId="6" fillId="2" borderId="125" xfId="4" applyFont="1" applyFill="1" applyBorder="1" applyAlignment="1">
      <alignment horizontal="left" wrapText="1"/>
    </xf>
    <xf numFmtId="3" fontId="6" fillId="2" borderId="125" xfId="4" applyNumberFormat="1" applyFont="1" applyFill="1" applyBorder="1" applyAlignment="1">
      <alignment horizontal="right" wrapText="1"/>
    </xf>
    <xf numFmtId="0" fontId="41" fillId="11" borderId="125" xfId="4" applyFont="1" applyFill="1" applyBorder="1" applyAlignment="1">
      <alignment horizontal="left" vertical="center"/>
    </xf>
    <xf numFmtId="3" fontId="41" fillId="11" borderId="125" xfId="4" applyNumberFormat="1" applyFont="1" applyFill="1" applyBorder="1" applyAlignment="1">
      <alignment horizontal="right" vertical="center" wrapText="1"/>
    </xf>
    <xf numFmtId="3" fontId="41" fillId="13" borderId="125" xfId="6" applyNumberFormat="1" applyFont="1" applyFill="1" applyBorder="1" applyAlignment="1">
      <alignment horizontal="right" vertical="center" wrapText="1"/>
    </xf>
    <xf numFmtId="0" fontId="7" fillId="2" borderId="0" xfId="4" applyFont="1" applyFill="1" applyAlignment="1">
      <alignment vertical="center"/>
    </xf>
    <xf numFmtId="0" fontId="41" fillId="11" borderId="125" xfId="11" applyFont="1" applyFill="1" applyBorder="1" applyAlignment="1">
      <alignment horizontal="center" vertical="center" wrapText="1"/>
    </xf>
    <xf numFmtId="49" fontId="7" fillId="2" borderId="125" xfId="11" applyNumberFormat="1" applyFont="1" applyFill="1" applyBorder="1" applyAlignment="1">
      <alignment horizontal="left"/>
    </xf>
    <xf numFmtId="3" fontId="7" fillId="2" borderId="125" xfId="11" applyNumberFormat="1" applyFont="1" applyFill="1" applyBorder="1" applyAlignment="1">
      <alignment horizontal="right"/>
    </xf>
    <xf numFmtId="0" fontId="41" fillId="11" borderId="125" xfId="11" applyFont="1" applyFill="1" applyBorder="1" applyAlignment="1">
      <alignment horizontal="left"/>
    </xf>
    <xf numFmtId="3" fontId="41" fillId="11" borderId="125" xfId="11" applyNumberFormat="1" applyFont="1" applyFill="1" applyBorder="1" applyAlignment="1">
      <alignment horizontal="right" vertical="center"/>
    </xf>
    <xf numFmtId="3" fontId="41" fillId="13" borderId="125" xfId="11" applyNumberFormat="1" applyFont="1" applyFill="1" applyBorder="1" applyAlignment="1">
      <alignment horizontal="right" vertical="center"/>
    </xf>
    <xf numFmtId="0" fontId="22" fillId="2" borderId="0" xfId="4" applyFont="1" applyFill="1" applyAlignment="1">
      <alignment vertical="center"/>
    </xf>
    <xf numFmtId="0" fontId="41" fillId="11" borderId="125" xfId="11" applyNumberFormat="1" applyFont="1" applyFill="1" applyBorder="1" applyAlignment="1">
      <alignment horizontal="center" vertical="center" wrapText="1"/>
    </xf>
    <xf numFmtId="49" fontId="32" fillId="11" borderId="125" xfId="11" applyNumberFormat="1" applyFont="1" applyFill="1" applyBorder="1" applyAlignment="1">
      <alignment horizontal="left"/>
    </xf>
    <xf numFmtId="3" fontId="32" fillId="11" borderId="125" xfId="11" applyNumberFormat="1" applyFont="1" applyFill="1" applyBorder="1" applyAlignment="1">
      <alignment horizontal="right"/>
    </xf>
    <xf numFmtId="49" fontId="32" fillId="11" borderId="153" xfId="11" applyNumberFormat="1" applyFont="1" applyFill="1" applyBorder="1" applyAlignment="1">
      <alignment horizontal="center" vertical="top" wrapText="1"/>
    </xf>
    <xf numFmtId="49" fontId="32" fillId="11" borderId="153" xfId="11" applyNumberFormat="1" applyFont="1" applyFill="1" applyBorder="1" applyAlignment="1">
      <alignment horizontal="center" vertical="center" wrapText="1"/>
    </xf>
    <xf numFmtId="0" fontId="42" fillId="11" borderId="106" xfId="11" applyFont="1" applyFill="1" applyBorder="1" applyAlignment="1">
      <alignment horizontal="center" vertical="center" wrapText="1"/>
    </xf>
    <xf numFmtId="0" fontId="42" fillId="11" borderId="144" xfId="11" applyFont="1" applyFill="1" applyBorder="1" applyAlignment="1">
      <alignment horizontal="center" vertical="center" wrapText="1"/>
    </xf>
    <xf numFmtId="0" fontId="42" fillId="11" borderId="145" xfId="1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9" fontId="41" fillId="11" borderId="63" xfId="0" applyNumberFormat="1" applyFont="1" applyFill="1" applyBorder="1" applyAlignment="1">
      <alignment horizontal="left"/>
    </xf>
    <xf numFmtId="3" fontId="41" fillId="11" borderId="30" xfId="11" applyNumberFormat="1" applyFont="1" applyFill="1" applyBorder="1" applyAlignment="1">
      <alignment horizontal="right"/>
    </xf>
    <xf numFmtId="173" fontId="0" fillId="0" borderId="14" xfId="15" applyNumberFormat="1" applyFont="1" applyFill="1" applyBorder="1"/>
    <xf numFmtId="173" fontId="0" fillId="0" borderId="25" xfId="15" applyNumberFormat="1" applyFont="1" applyFill="1" applyBorder="1"/>
    <xf numFmtId="173" fontId="0" fillId="0" borderId="15" xfId="15" applyNumberFormat="1" applyFont="1" applyFill="1" applyBorder="1"/>
    <xf numFmtId="173" fontId="0" fillId="0" borderId="26" xfId="15" applyNumberFormat="1" applyFont="1" applyFill="1" applyBorder="1"/>
    <xf numFmtId="173" fontId="0" fillId="0" borderId="20" xfId="15" applyNumberFormat="1" applyFont="1" applyBorder="1"/>
    <xf numFmtId="173" fontId="0" fillId="0" borderId="21" xfId="15" applyNumberFormat="1" applyFont="1" applyBorder="1"/>
    <xf numFmtId="0" fontId="41" fillId="10" borderId="155" xfId="0" applyFont="1" applyFill="1" applyBorder="1" applyAlignment="1">
      <alignment horizontal="center"/>
    </xf>
    <xf numFmtId="0" fontId="41" fillId="10" borderId="20" xfId="0" applyFont="1" applyFill="1" applyBorder="1" applyAlignment="1">
      <alignment horizontal="center"/>
    </xf>
    <xf numFmtId="0" fontId="41" fillId="10" borderId="21" xfId="0" applyFont="1" applyFill="1" applyBorder="1" applyAlignment="1">
      <alignment horizontal="center"/>
    </xf>
    <xf numFmtId="0" fontId="42" fillId="12" borderId="31" xfId="0" applyFont="1" applyFill="1" applyBorder="1" applyAlignment="1">
      <alignment horizontal="center" vertical="center" wrapText="1"/>
    </xf>
    <xf numFmtId="172" fontId="32" fillId="10" borderId="14" xfId="14" applyNumberFormat="1" applyFont="1" applyFill="1" applyBorder="1" applyAlignment="1">
      <alignment vertical="center"/>
    </xf>
    <xf numFmtId="3" fontId="6" fillId="2" borderId="94" xfId="0" applyNumberFormat="1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right"/>
    </xf>
    <xf numFmtId="3" fontId="6" fillId="0" borderId="120" xfId="0" applyNumberFormat="1" applyFont="1" applyFill="1" applyBorder="1" applyAlignment="1">
      <alignment horizontal="right"/>
    </xf>
    <xf numFmtId="3" fontId="6" fillId="2" borderId="84" xfId="0" applyNumberFormat="1" applyFont="1" applyFill="1" applyBorder="1" applyAlignment="1">
      <alignment horizontal="right"/>
    </xf>
    <xf numFmtId="3" fontId="6" fillId="0" borderId="78" xfId="0" applyNumberFormat="1" applyFont="1" applyFill="1" applyBorder="1" applyAlignment="1">
      <alignment horizontal="right"/>
    </xf>
    <xf numFmtId="3" fontId="6" fillId="0" borderId="80" xfId="0" applyNumberFormat="1" applyFont="1" applyFill="1" applyBorder="1" applyAlignment="1">
      <alignment horizontal="right"/>
    </xf>
    <xf numFmtId="172" fontId="37" fillId="0" borderId="25" xfId="1" applyNumberFormat="1" applyFont="1" applyFill="1" applyBorder="1" applyAlignment="1">
      <alignment horizontal="right"/>
    </xf>
    <xf numFmtId="172" fontId="37" fillId="0" borderId="14" xfId="14" applyNumberFormat="1" applyFont="1" applyFill="1" applyBorder="1" applyAlignment="1">
      <alignment horizontal="right"/>
    </xf>
    <xf numFmtId="172" fontId="37" fillId="0" borderId="140" xfId="1" applyNumberFormat="1" applyFont="1" applyFill="1" applyBorder="1" applyAlignment="1">
      <alignment horizontal="right"/>
    </xf>
    <xf numFmtId="172" fontId="37" fillId="0" borderId="141" xfId="1" applyNumberFormat="1" applyFont="1" applyFill="1" applyBorder="1" applyAlignment="1">
      <alignment horizontal="right"/>
    </xf>
    <xf numFmtId="172" fontId="37" fillId="0" borderId="137" xfId="1" applyNumberFormat="1" applyFont="1" applyFill="1" applyBorder="1" applyAlignment="1">
      <alignment horizontal="right"/>
    </xf>
    <xf numFmtId="172" fontId="37" fillId="0" borderId="138" xfId="1" applyNumberFormat="1" applyFont="1" applyFill="1" applyBorder="1" applyAlignment="1">
      <alignment horizontal="right"/>
    </xf>
    <xf numFmtId="166" fontId="37" fillId="0" borderId="14" xfId="1" applyNumberFormat="1" applyFont="1" applyFill="1" applyBorder="1" applyAlignment="1">
      <alignment horizontal="right"/>
    </xf>
    <xf numFmtId="0" fontId="7" fillId="2" borderId="84" xfId="10" applyFont="1" applyFill="1" applyBorder="1" applyAlignment="1">
      <alignment horizontal="left"/>
    </xf>
    <xf numFmtId="0" fontId="6" fillId="2" borderId="141" xfId="10" applyFont="1" applyFill="1" applyBorder="1" applyAlignment="1">
      <alignment horizontal="left"/>
    </xf>
    <xf numFmtId="0" fontId="6" fillId="2" borderId="157" xfId="10" applyFont="1" applyFill="1" applyBorder="1" applyAlignment="1">
      <alignment horizontal="left"/>
    </xf>
    <xf numFmtId="172" fontId="32" fillId="10" borderId="127" xfId="14" applyNumberFormat="1" applyFont="1" applyFill="1" applyBorder="1" applyAlignment="1">
      <alignment horizontal="center" vertical="center" wrapText="1"/>
    </xf>
    <xf numFmtId="172" fontId="32" fillId="10" borderId="127" xfId="14" applyNumberFormat="1" applyFont="1" applyFill="1" applyBorder="1" applyAlignment="1">
      <alignment horizontal="center" vertical="top" wrapText="1"/>
    </xf>
    <xf numFmtId="0" fontId="44" fillId="10" borderId="126" xfId="10" applyFont="1" applyFill="1" applyBorder="1" applyAlignment="1">
      <alignment horizontal="left"/>
    </xf>
    <xf numFmtId="172" fontId="41" fillId="10" borderId="126" xfId="14" applyNumberFormat="1" applyFont="1" applyFill="1" applyBorder="1" applyAlignment="1">
      <alignment horizontal="left"/>
    </xf>
    <xf numFmtId="0" fontId="7" fillId="2" borderId="157" xfId="10" applyFont="1" applyFill="1" applyBorder="1" applyAlignment="1">
      <alignment horizontal="left"/>
    </xf>
    <xf numFmtId="172" fontId="37" fillId="0" borderId="157" xfId="14" applyNumberFormat="1" applyFont="1" applyFill="1" applyBorder="1" applyAlignment="1">
      <alignment horizontal="right"/>
    </xf>
    <xf numFmtId="172" fontId="37" fillId="5" borderId="157" xfId="14" applyNumberFormat="1" applyFont="1" applyFill="1" applyBorder="1" applyAlignment="1">
      <alignment horizontal="left"/>
    </xf>
    <xf numFmtId="0" fontId="6" fillId="2" borderId="125" xfId="10" applyFont="1" applyFill="1" applyBorder="1" applyAlignment="1">
      <alignment horizontal="left"/>
    </xf>
    <xf numFmtId="172" fontId="32" fillId="10" borderId="127" xfId="1" applyNumberFormat="1" applyFont="1" applyFill="1" applyBorder="1" applyAlignment="1">
      <alignment horizontal="center" vertical="top" wrapText="1"/>
    </xf>
    <xf numFmtId="172" fontId="41" fillId="10" borderId="126" xfId="1" applyNumberFormat="1" applyFont="1" applyFill="1" applyBorder="1" applyAlignment="1">
      <alignment horizontal="left"/>
    </xf>
    <xf numFmtId="172" fontId="37" fillId="0" borderId="157" xfId="1" applyNumberFormat="1" applyFont="1" applyFill="1" applyBorder="1" applyAlignment="1">
      <alignment horizontal="right"/>
    </xf>
    <xf numFmtId="0" fontId="6" fillId="2" borderId="126" xfId="10" applyFont="1" applyFill="1" applyBorder="1" applyAlignment="1">
      <alignment horizontal="left"/>
    </xf>
    <xf numFmtId="0" fontId="6" fillId="2" borderId="156" xfId="10" applyFont="1" applyFill="1" applyBorder="1" applyAlignment="1">
      <alignment horizontal="left"/>
    </xf>
    <xf numFmtId="166" fontId="6" fillId="2" borderId="157" xfId="1" applyNumberFormat="1" applyFont="1" applyFill="1" applyBorder="1" applyAlignment="1">
      <alignment horizontal="right" wrapText="1"/>
    </xf>
    <xf numFmtId="167" fontId="7" fillId="0" borderId="157" xfId="1" applyNumberFormat="1" applyFont="1" applyFill="1" applyBorder="1" applyAlignment="1">
      <alignment horizontal="right" wrapText="1"/>
    </xf>
    <xf numFmtId="169" fontId="17" fillId="2" borderId="157" xfId="0" applyNumberFormat="1" applyFont="1" applyFill="1" applyBorder="1" applyAlignment="1">
      <alignment horizontal="right"/>
    </xf>
    <xf numFmtId="0" fontId="6" fillId="0" borderId="48" xfId="0" applyFont="1" applyFill="1" applyBorder="1" applyAlignment="1">
      <alignment horizontal="left" wrapText="1"/>
    </xf>
    <xf numFmtId="0" fontId="41" fillId="10" borderId="157" xfId="4" applyFont="1" applyFill="1" applyBorder="1" applyAlignment="1">
      <alignment horizontal="center" vertical="center" wrapText="1"/>
    </xf>
    <xf numFmtId="166" fontId="7" fillId="2" borderId="157" xfId="1" applyNumberFormat="1" applyFont="1" applyFill="1" applyBorder="1" applyAlignment="1">
      <alignment horizontal="right"/>
    </xf>
    <xf numFmtId="166" fontId="41" fillId="10" borderId="157" xfId="1" applyNumberFormat="1" applyFont="1" applyFill="1" applyBorder="1" applyAlignment="1">
      <alignment horizontal="right" vertical="center"/>
    </xf>
    <xf numFmtId="3" fontId="7" fillId="2" borderId="157" xfId="11" applyNumberFormat="1" applyFont="1" applyFill="1" applyBorder="1" applyAlignment="1">
      <alignment horizontal="right"/>
    </xf>
    <xf numFmtId="172" fontId="32" fillId="10" borderId="12" xfId="14" applyNumberFormat="1" applyFont="1" applyFill="1" applyBorder="1" applyAlignment="1">
      <alignment vertical="center"/>
    </xf>
    <xf numFmtId="49" fontId="7" fillId="2" borderId="36" xfId="0" applyNumberFormat="1" applyFont="1" applyFill="1" applyBorder="1" applyAlignment="1">
      <alignment horizontal="left"/>
    </xf>
    <xf numFmtId="172" fontId="37" fillId="0" borderId="1" xfId="1" applyNumberFormat="1" applyFont="1" applyFill="1" applyBorder="1" applyAlignment="1">
      <alignment horizontal="right"/>
    </xf>
    <xf numFmtId="0" fontId="6" fillId="2" borderId="125" xfId="4" applyFont="1" applyFill="1" applyBorder="1" applyAlignment="1">
      <alignment horizontal="right" wrapText="1"/>
    </xf>
    <xf numFmtId="3" fontId="14" fillId="2" borderId="125" xfId="4" applyNumberFormat="1" applyFont="1" applyFill="1" applyBorder="1" applyAlignment="1">
      <alignment vertical="center" wrapText="1"/>
    </xf>
    <xf numFmtId="0" fontId="6" fillId="3" borderId="125" xfId="4" applyFont="1" applyFill="1" applyBorder="1" applyAlignment="1">
      <alignment horizontal="left" wrapText="1"/>
    </xf>
    <xf numFmtId="0" fontId="14" fillId="2" borderId="125" xfId="4" applyFont="1" applyFill="1" applyBorder="1" applyAlignment="1">
      <alignment horizontal="left" wrapText="1"/>
    </xf>
    <xf numFmtId="0" fontId="6" fillId="0" borderId="125" xfId="4" applyFont="1" applyFill="1" applyBorder="1" applyAlignment="1">
      <alignment horizontal="left" wrapText="1"/>
    </xf>
    <xf numFmtId="0" fontId="2" fillId="0" borderId="0" xfId="16" applyFont="1" applyAlignment="1">
      <alignment wrapText="1"/>
    </xf>
    <xf numFmtId="0" fontId="50" fillId="0" borderId="0" xfId="16"/>
    <xf numFmtId="0" fontId="51" fillId="0" borderId="0" xfId="16" applyFont="1" applyAlignment="1"/>
    <xf numFmtId="0" fontId="6" fillId="2" borderId="23" xfId="16" applyFont="1" applyFill="1" applyBorder="1" applyAlignment="1">
      <alignment horizontal="left"/>
    </xf>
    <xf numFmtId="166" fontId="39" fillId="5" borderId="136" xfId="17" applyNumberFormat="1" applyFont="1" applyFill="1" applyBorder="1" applyAlignment="1">
      <alignment horizontal="right" wrapText="1"/>
    </xf>
    <xf numFmtId="0" fontId="6" fillId="2" borderId="157" xfId="16" applyFont="1" applyFill="1" applyBorder="1" applyAlignment="1">
      <alignment horizontal="left"/>
    </xf>
    <xf numFmtId="166" fontId="39" fillId="5" borderId="135" xfId="17" applyNumberFormat="1" applyFont="1" applyFill="1" applyBorder="1" applyAlignment="1">
      <alignment horizontal="right" wrapText="1"/>
    </xf>
    <xf numFmtId="0" fontId="44" fillId="11" borderId="48" xfId="16" applyFont="1" applyFill="1" applyBorder="1" applyAlignment="1">
      <alignment horizontal="left"/>
    </xf>
    <xf numFmtId="166" fontId="44" fillId="12" borderId="135" xfId="17" applyNumberFormat="1" applyFont="1" applyFill="1" applyBorder="1" applyAlignment="1">
      <alignment horizontal="right" wrapText="1"/>
    </xf>
    <xf numFmtId="0" fontId="9" fillId="0" borderId="0" xfId="16" applyFont="1" applyAlignment="1"/>
    <xf numFmtId="0" fontId="3" fillId="2" borderId="0" xfId="16" applyFont="1" applyFill="1" applyAlignment="1">
      <alignment vertical="center"/>
    </xf>
    <xf numFmtId="3" fontId="52" fillId="2" borderId="48" xfId="0" applyNumberFormat="1" applyFont="1" applyFill="1" applyBorder="1" applyAlignment="1">
      <alignment horizontal="right" wrapText="1"/>
    </xf>
    <xf numFmtId="0" fontId="53" fillId="14" borderId="48" xfId="0" applyFont="1" applyFill="1" applyBorder="1" applyAlignment="1">
      <alignment horizontal="right" wrapText="1"/>
    </xf>
    <xf numFmtId="3" fontId="53" fillId="2" borderId="48" xfId="0" applyNumberFormat="1" applyFont="1" applyFill="1" applyBorder="1" applyAlignment="1">
      <alignment horizontal="right" wrapText="1"/>
    </xf>
    <xf numFmtId="0" fontId="5" fillId="2" borderId="48" xfId="0" applyFont="1" applyFill="1" applyBorder="1" applyAlignment="1">
      <alignment horizontal="left" vertical="center"/>
    </xf>
    <xf numFmtId="3" fontId="5" fillId="2" borderId="48" xfId="0" applyNumberFormat="1" applyFont="1" applyFill="1" applyBorder="1" applyAlignment="1">
      <alignment horizontal="right" vertical="center" wrapText="1"/>
    </xf>
    <xf numFmtId="0" fontId="7" fillId="2" borderId="157" xfId="0" applyFont="1" applyFill="1" applyBorder="1" applyAlignment="1">
      <alignment horizontal="left"/>
    </xf>
    <xf numFmtId="166" fontId="7" fillId="2" borderId="157" xfId="1" applyNumberFormat="1" applyFont="1" applyFill="1" applyBorder="1" applyAlignment="1">
      <alignment horizontal="right" wrapText="1"/>
    </xf>
    <xf numFmtId="0" fontId="7" fillId="2" borderId="15" xfId="0" applyFont="1" applyFill="1" applyBorder="1" applyAlignment="1">
      <alignment horizontal="left"/>
    </xf>
    <xf numFmtId="166" fontId="7" fillId="2" borderId="15" xfId="1" applyNumberFormat="1" applyFont="1" applyFill="1" applyBorder="1" applyAlignment="1">
      <alignment horizontal="right" wrapText="1"/>
    </xf>
    <xf numFmtId="172" fontId="37" fillId="5" borderId="0" xfId="4" applyNumberFormat="1" applyFont="1" applyFill="1" applyAlignment="1">
      <alignment horizontal="left"/>
    </xf>
    <xf numFmtId="0" fontId="27" fillId="2" borderId="70" xfId="0" applyFont="1" applyFill="1" applyBorder="1" applyAlignment="1">
      <alignment horizontal="left" vertical="center" wrapText="1"/>
    </xf>
    <xf numFmtId="3" fontId="6" fillId="2" borderId="54" xfId="0" applyNumberFormat="1" applyFont="1" applyFill="1" applyBorder="1" applyAlignment="1">
      <alignment horizontal="right" wrapText="1"/>
    </xf>
    <xf numFmtId="3" fontId="6" fillId="2" borderId="158" xfId="0" applyNumberFormat="1" applyFont="1" applyFill="1" applyBorder="1" applyAlignment="1">
      <alignment horizontal="right" vertical="center"/>
    </xf>
    <xf numFmtId="3" fontId="6" fillId="2" borderId="159" xfId="0" applyNumberFormat="1" applyFont="1" applyFill="1" applyBorder="1" applyAlignment="1">
      <alignment horizontal="right" vertical="center"/>
    </xf>
    <xf numFmtId="3" fontId="6" fillId="2" borderId="160" xfId="0" applyNumberFormat="1" applyFont="1" applyFill="1" applyBorder="1" applyAlignment="1">
      <alignment horizontal="right" vertical="center"/>
    </xf>
    <xf numFmtId="3" fontId="6" fillId="2" borderId="160" xfId="0" applyNumberFormat="1" applyFont="1" applyFill="1" applyBorder="1" applyAlignment="1">
      <alignment horizontal="right" wrapText="1"/>
    </xf>
    <xf numFmtId="0" fontId="56" fillId="0" borderId="0" xfId="0" applyFont="1" applyFill="1" applyAlignment="1">
      <alignment horizontal="center" wrapText="1"/>
    </xf>
    <xf numFmtId="0" fontId="54" fillId="0" borderId="0" xfId="0" applyFont="1" applyFill="1" applyAlignment="1">
      <alignment vertical="center"/>
    </xf>
    <xf numFmtId="0" fontId="57" fillId="0" borderId="0" xfId="0" applyFont="1" applyFill="1"/>
    <xf numFmtId="0" fontId="2" fillId="0" borderId="0" xfId="0" applyFont="1" applyAlignment="1">
      <alignment vertical="center"/>
    </xf>
    <xf numFmtId="0" fontId="16" fillId="0" borderId="0" xfId="10" applyFont="1" applyAlignment="1"/>
    <xf numFmtId="3" fontId="55" fillId="2" borderId="125" xfId="4" applyNumberFormat="1" applyFont="1" applyFill="1" applyBorder="1" applyAlignment="1">
      <alignment horizontal="right" wrapText="1"/>
    </xf>
    <xf numFmtId="166" fontId="44" fillId="10" borderId="90" xfId="1" applyNumberFormat="1" applyFont="1" applyFill="1" applyBorder="1" applyAlignment="1">
      <alignment horizontal="right"/>
    </xf>
    <xf numFmtId="166" fontId="44" fillId="10" borderId="92" xfId="1" applyNumberFormat="1" applyFont="1" applyFill="1" applyBorder="1" applyAlignment="1">
      <alignment horizontal="right"/>
    </xf>
    <xf numFmtId="166" fontId="58" fillId="0" borderId="89" xfId="1" applyNumberFormat="1" applyFont="1" applyFill="1" applyBorder="1" applyAlignment="1">
      <alignment horizontal="right" wrapText="1"/>
    </xf>
    <xf numFmtId="166" fontId="58" fillId="0" borderId="90" xfId="1" applyNumberFormat="1" applyFont="1" applyFill="1" applyBorder="1" applyAlignment="1">
      <alignment horizontal="right" wrapText="1"/>
    </xf>
    <xf numFmtId="0" fontId="2" fillId="0" borderId="0" xfId="10" applyFont="1" applyAlignment="1"/>
    <xf numFmtId="166" fontId="12" fillId="0" borderId="0" xfId="7" applyNumberFormat="1"/>
    <xf numFmtId="169" fontId="12" fillId="0" borderId="0" xfId="7" applyNumberFormat="1"/>
    <xf numFmtId="166" fontId="3" fillId="2" borderId="0" xfId="7" applyNumberFormat="1" applyFont="1" applyFill="1" applyAlignment="1">
      <alignment vertical="center"/>
    </xf>
    <xf numFmtId="166" fontId="23" fillId="2" borderId="0" xfId="7" applyNumberFormat="1" applyFont="1" applyFill="1" applyAlignment="1">
      <alignment vertical="center"/>
    </xf>
    <xf numFmtId="0" fontId="23" fillId="2" borderId="0" xfId="7" applyNumberFormat="1" applyFont="1" applyFill="1" applyAlignment="1">
      <alignment vertical="center"/>
    </xf>
    <xf numFmtId="0" fontId="59" fillId="0" borderId="0" xfId="7" applyNumberFormat="1" applyFont="1"/>
    <xf numFmtId="167" fontId="3" fillId="2" borderId="0" xfId="7" applyNumberFormat="1" applyFont="1" applyFill="1" applyAlignment="1">
      <alignment vertical="center"/>
    </xf>
    <xf numFmtId="169" fontId="3" fillId="2" borderId="0" xfId="7" applyNumberFormat="1" applyFont="1" applyFill="1" applyAlignment="1">
      <alignment vertical="center"/>
    </xf>
    <xf numFmtId="0" fontId="1" fillId="0" borderId="0" xfId="7" applyFont="1"/>
    <xf numFmtId="166" fontId="1" fillId="0" borderId="0" xfId="7" applyNumberFormat="1" applyFont="1"/>
    <xf numFmtId="3" fontId="18" fillId="0" borderId="0" xfId="4" applyNumberFormat="1"/>
    <xf numFmtId="3" fontId="3" fillId="2" borderId="0" xfId="4" applyNumberFormat="1" applyFont="1" applyFill="1" applyAlignment="1">
      <alignment vertical="center"/>
    </xf>
    <xf numFmtId="173" fontId="37" fillId="0" borderId="25" xfId="18" applyNumberFormat="1" applyFont="1" applyFill="1" applyBorder="1" applyAlignment="1">
      <alignment horizontal="right"/>
    </xf>
    <xf numFmtId="173" fontId="37" fillId="0" borderId="1" xfId="18" applyNumberFormat="1" applyFont="1" applyFill="1" applyBorder="1" applyAlignment="1">
      <alignment horizontal="right"/>
    </xf>
    <xf numFmtId="173" fontId="41" fillId="11" borderId="30" xfId="18" applyNumberFormat="1" applyFont="1" applyFill="1" applyBorder="1" applyAlignment="1">
      <alignment horizontal="right"/>
    </xf>
    <xf numFmtId="0" fontId="60" fillId="5" borderId="0" xfId="0" applyFont="1" applyFill="1" applyAlignment="1">
      <alignment horizontal="left"/>
    </xf>
    <xf numFmtId="0" fontId="61" fillId="5" borderId="0" xfId="0" applyFont="1" applyFill="1" applyAlignment="1">
      <alignment horizontal="left"/>
    </xf>
    <xf numFmtId="3" fontId="5" fillId="0" borderId="28" xfId="11" applyNumberFormat="1" applyFont="1" applyFill="1" applyBorder="1" applyAlignment="1">
      <alignment horizontal="right"/>
    </xf>
    <xf numFmtId="172" fontId="5" fillId="2" borderId="27" xfId="19" applyNumberFormat="1" applyFont="1" applyFill="1" applyBorder="1" applyAlignment="1">
      <alignment horizontal="right"/>
    </xf>
    <xf numFmtId="3" fontId="5" fillId="0" borderId="30" xfId="11" applyNumberFormat="1" applyFont="1" applyFill="1" applyBorder="1" applyAlignment="1">
      <alignment horizontal="right"/>
    </xf>
    <xf numFmtId="172" fontId="37" fillId="0" borderId="161" xfId="19" applyNumberFormat="1" applyFont="1" applyFill="1" applyBorder="1" applyAlignment="1">
      <alignment horizontal="right"/>
    </xf>
    <xf numFmtId="172" fontId="7" fillId="2" borderId="155" xfId="19" applyNumberFormat="1" applyFont="1" applyFill="1" applyBorder="1" applyAlignment="1">
      <alignment horizontal="right"/>
    </xf>
    <xf numFmtId="172" fontId="33" fillId="0" borderId="25" xfId="19" applyNumberFormat="1" applyFont="1" applyFill="1" applyBorder="1" applyAlignment="1">
      <alignment horizontal="right"/>
    </xf>
    <xf numFmtId="172" fontId="7" fillId="2" borderId="24" xfId="19" applyNumberFormat="1" applyFont="1" applyFill="1" applyBorder="1" applyAlignment="1">
      <alignment horizontal="right"/>
    </xf>
    <xf numFmtId="172" fontId="7" fillId="2" borderId="22" xfId="19" applyNumberFormat="1" applyFont="1" applyFill="1" applyBorder="1" applyAlignment="1">
      <alignment horizontal="right"/>
    </xf>
    <xf numFmtId="49" fontId="62" fillId="11" borderId="153" xfId="11" applyNumberFormat="1" applyFont="1" applyFill="1" applyBorder="1" applyAlignment="1">
      <alignment horizontal="center" vertical="center" wrapText="1"/>
    </xf>
    <xf numFmtId="0" fontId="63" fillId="5" borderId="0" xfId="0" applyFont="1" applyFill="1" applyAlignment="1">
      <alignment horizontal="left"/>
    </xf>
    <xf numFmtId="0" fontId="54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2" fontId="32" fillId="10" borderId="20" xfId="14" applyNumberFormat="1" applyFont="1" applyFill="1" applyBorder="1" applyAlignment="1">
      <alignment horizontal="center" vertical="center" wrapText="1"/>
    </xf>
    <xf numFmtId="0" fontId="42" fillId="12" borderId="20" xfId="0" applyFont="1" applyFill="1" applyBorder="1" applyAlignment="1">
      <alignment horizontal="center" vertical="center" wrapText="1"/>
    </xf>
    <xf numFmtId="0" fontId="42" fillId="12" borderId="21" xfId="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left"/>
    </xf>
    <xf numFmtId="172" fontId="37" fillId="0" borderId="23" xfId="14" applyNumberFormat="1" applyFont="1" applyFill="1" applyBorder="1" applyAlignment="1">
      <alignment horizontal="right"/>
    </xf>
    <xf numFmtId="0" fontId="44" fillId="10" borderId="157" xfId="10" applyFont="1" applyFill="1" applyBorder="1" applyAlignment="1">
      <alignment horizontal="left"/>
    </xf>
    <xf numFmtId="172" fontId="41" fillId="10" borderId="157" xfId="14" applyNumberFormat="1" applyFont="1" applyFill="1" applyBorder="1" applyAlignment="1">
      <alignment horizontal="right"/>
    </xf>
    <xf numFmtId="172" fontId="32" fillId="10" borderId="13" xfId="14" applyNumberFormat="1" applyFont="1" applyFill="1" applyBorder="1" applyAlignment="1">
      <alignment horizontal="center" vertical="center" wrapText="1"/>
    </xf>
    <xf numFmtId="0" fontId="41" fillId="10" borderId="125" xfId="6" applyFont="1" applyFill="1" applyBorder="1" applyAlignment="1">
      <alignment horizontal="center" vertical="center"/>
    </xf>
    <xf numFmtId="0" fontId="41" fillId="11" borderId="125" xfId="6" applyFont="1" applyFill="1" applyBorder="1" applyAlignment="1">
      <alignment horizontal="center" vertical="center"/>
    </xf>
    <xf numFmtId="0" fontId="43" fillId="11" borderId="16" xfId="0" applyFont="1" applyFill="1" applyBorder="1" applyAlignment="1">
      <alignment horizontal="center" vertical="center"/>
    </xf>
    <xf numFmtId="0" fontId="43" fillId="11" borderId="6" xfId="0" applyFont="1" applyFill="1" applyBorder="1" applyAlignment="1">
      <alignment horizontal="center" vertical="center"/>
    </xf>
    <xf numFmtId="0" fontId="43" fillId="11" borderId="17" xfId="0" applyFont="1" applyFill="1" applyBorder="1" applyAlignment="1">
      <alignment horizontal="center"/>
    </xf>
    <xf numFmtId="0" fontId="43" fillId="11" borderId="18" xfId="0" applyFont="1" applyFill="1" applyBorder="1" applyAlignment="1">
      <alignment horizontal="center"/>
    </xf>
    <xf numFmtId="0" fontId="43" fillId="11" borderId="19" xfId="0" applyFont="1" applyFill="1" applyBorder="1" applyAlignment="1">
      <alignment horizontal="center"/>
    </xf>
    <xf numFmtId="0" fontId="41" fillId="10" borderId="19" xfId="0" applyFont="1" applyFill="1" applyBorder="1" applyAlignment="1">
      <alignment horizontal="center" vertical="center"/>
    </xf>
    <xf numFmtId="0" fontId="41" fillId="10" borderId="3" xfId="0" applyFont="1" applyFill="1" applyBorder="1" applyAlignment="1">
      <alignment horizontal="center" vertical="center"/>
    </xf>
    <xf numFmtId="0" fontId="44" fillId="10" borderId="31" xfId="0" applyFont="1" applyFill="1" applyBorder="1" applyAlignment="1">
      <alignment horizontal="center" vertical="center"/>
    </xf>
    <xf numFmtId="0" fontId="44" fillId="10" borderId="36" xfId="0" applyFont="1" applyFill="1" applyBorder="1" applyAlignment="1">
      <alignment horizontal="center" vertical="center"/>
    </xf>
    <xf numFmtId="0" fontId="44" fillId="10" borderId="32" xfId="0" applyFont="1" applyFill="1" applyBorder="1" applyAlignment="1">
      <alignment horizontal="center" vertical="center"/>
    </xf>
    <xf numFmtId="0" fontId="44" fillId="10" borderId="7" xfId="0" applyFont="1" applyFill="1" applyBorder="1" applyAlignment="1">
      <alignment horizontal="center" vertical="center"/>
    </xf>
    <xf numFmtId="0" fontId="44" fillId="10" borderId="17" xfId="0" applyFont="1" applyFill="1" applyBorder="1" applyAlignment="1">
      <alignment horizontal="center" vertical="center" wrapText="1"/>
    </xf>
    <xf numFmtId="0" fontId="44" fillId="10" borderId="37" xfId="0" applyFont="1" applyFill="1" applyBorder="1" applyAlignment="1">
      <alignment horizontal="center" vertical="center" wrapText="1"/>
    </xf>
    <xf numFmtId="0" fontId="44" fillId="10" borderId="33" xfId="0" applyFont="1" applyFill="1" applyBorder="1" applyAlignment="1">
      <alignment horizontal="center" vertical="center"/>
    </xf>
    <xf numFmtId="0" fontId="44" fillId="10" borderId="38" xfId="0" applyFont="1" applyFill="1" applyBorder="1" applyAlignment="1">
      <alignment horizontal="center" vertical="center"/>
    </xf>
    <xf numFmtId="0" fontId="44" fillId="10" borderId="34" xfId="0" applyFont="1" applyFill="1" applyBorder="1" applyAlignment="1">
      <alignment horizontal="center" vertical="center" wrapText="1"/>
    </xf>
    <xf numFmtId="0" fontId="44" fillId="10" borderId="39" xfId="0" applyFont="1" applyFill="1" applyBorder="1" applyAlignment="1">
      <alignment horizontal="center" vertical="center" wrapText="1"/>
    </xf>
    <xf numFmtId="0" fontId="41" fillId="10" borderId="35" xfId="0" applyFont="1" applyFill="1" applyBorder="1" applyAlignment="1">
      <alignment horizontal="center" vertical="center"/>
    </xf>
    <xf numFmtId="0" fontId="41" fillId="10" borderId="40" xfId="0" applyFont="1" applyFill="1" applyBorder="1" applyAlignment="1">
      <alignment horizontal="center" vertical="center"/>
    </xf>
    <xf numFmtId="0" fontId="41" fillId="10" borderId="32" xfId="0" applyFont="1" applyFill="1" applyBorder="1" applyAlignment="1">
      <alignment horizontal="center" vertical="center"/>
    </xf>
    <xf numFmtId="0" fontId="41" fillId="10" borderId="7" xfId="0" applyFont="1" applyFill="1" applyBorder="1" applyAlignment="1">
      <alignment horizontal="center" vertical="center"/>
    </xf>
    <xf numFmtId="0" fontId="41" fillId="10" borderId="35" xfId="0" applyFont="1" applyFill="1" applyBorder="1" applyAlignment="1">
      <alignment horizontal="center" vertical="center" wrapText="1"/>
    </xf>
    <xf numFmtId="0" fontId="41" fillId="10" borderId="40" xfId="0" applyFont="1" applyFill="1" applyBorder="1" applyAlignment="1">
      <alignment horizontal="center" vertical="center" wrapText="1"/>
    </xf>
    <xf numFmtId="0" fontId="41" fillId="10" borderId="33" xfId="0" applyFont="1" applyFill="1" applyBorder="1" applyAlignment="1">
      <alignment horizontal="center" vertical="center"/>
    </xf>
    <xf numFmtId="0" fontId="41" fillId="10" borderId="38" xfId="0" applyFont="1" applyFill="1" applyBorder="1" applyAlignment="1">
      <alignment horizontal="center" vertical="center"/>
    </xf>
    <xf numFmtId="49" fontId="44" fillId="11" borderId="15" xfId="0" applyNumberFormat="1" applyFont="1" applyFill="1" applyBorder="1" applyAlignment="1">
      <alignment horizontal="center" vertical="center" wrapText="1"/>
    </xf>
    <xf numFmtId="49" fontId="44" fillId="11" borderId="23" xfId="0" applyNumberFormat="1" applyFont="1" applyFill="1" applyBorder="1" applyAlignment="1">
      <alignment horizontal="center" vertical="center" wrapText="1"/>
    </xf>
    <xf numFmtId="0" fontId="41" fillId="12" borderId="14" xfId="4" applyFont="1" applyFill="1" applyBorder="1" applyAlignment="1">
      <alignment horizontal="center" vertical="center"/>
    </xf>
    <xf numFmtId="0" fontId="41" fillId="11" borderId="14" xfId="0" applyFont="1" applyFill="1" applyBorder="1" applyAlignment="1">
      <alignment horizontal="center" vertical="center"/>
    </xf>
    <xf numFmtId="0" fontId="41" fillId="10" borderId="31" xfId="0" applyFont="1" applyFill="1" applyBorder="1" applyAlignment="1">
      <alignment horizontal="center" vertical="center"/>
    </xf>
    <xf numFmtId="0" fontId="41" fillId="10" borderId="36" xfId="0" applyFont="1" applyFill="1" applyBorder="1" applyAlignment="1">
      <alignment horizontal="center" vertical="center"/>
    </xf>
    <xf numFmtId="0" fontId="41" fillId="10" borderId="41" xfId="0" applyFont="1" applyFill="1" applyBorder="1" applyAlignment="1">
      <alignment horizontal="center" vertical="center"/>
    </xf>
    <xf numFmtId="0" fontId="41" fillId="10" borderId="42" xfId="0" applyFont="1" applyFill="1" applyBorder="1" applyAlignment="1">
      <alignment horizontal="center" vertical="center"/>
    </xf>
    <xf numFmtId="0" fontId="41" fillId="10" borderId="43" xfId="0" applyFont="1" applyFill="1" applyBorder="1" applyAlignment="1">
      <alignment horizontal="center" vertical="center"/>
    </xf>
    <xf numFmtId="0" fontId="41" fillId="10" borderId="24" xfId="0" applyFont="1" applyFill="1" applyBorder="1" applyAlignment="1">
      <alignment horizontal="center" vertical="center"/>
    </xf>
    <xf numFmtId="0" fontId="41" fillId="10" borderId="25" xfId="0" applyFont="1" applyFill="1" applyBorder="1" applyAlignment="1">
      <alignment horizontal="center" vertical="center"/>
    </xf>
    <xf numFmtId="0" fontId="41" fillId="10" borderId="42" xfId="0" applyFont="1" applyFill="1" applyBorder="1" applyAlignment="1">
      <alignment horizontal="center" vertical="center" wrapText="1"/>
    </xf>
    <xf numFmtId="0" fontId="41" fillId="10" borderId="43" xfId="0" applyFont="1" applyFill="1" applyBorder="1" applyAlignment="1">
      <alignment horizontal="center" vertical="center" wrapText="1"/>
    </xf>
    <xf numFmtId="0" fontId="41" fillId="10" borderId="24" xfId="0" applyFont="1" applyFill="1" applyBorder="1" applyAlignment="1">
      <alignment horizontal="center" vertical="center" wrapText="1"/>
    </xf>
    <xf numFmtId="0" fontId="41" fillId="10" borderId="25" xfId="0" applyFont="1" applyFill="1" applyBorder="1" applyAlignment="1">
      <alignment horizontal="center" vertical="center" wrapText="1"/>
    </xf>
    <xf numFmtId="49" fontId="44" fillId="11" borderId="48" xfId="0" applyNumberFormat="1" applyFont="1" applyFill="1" applyBorder="1" applyAlignment="1">
      <alignment horizontal="center" vertical="center" wrapText="1"/>
    </xf>
    <xf numFmtId="49" fontId="44" fillId="11" borderId="47" xfId="0" applyNumberFormat="1" applyFont="1" applyFill="1" applyBorder="1" applyAlignment="1">
      <alignment horizontal="center" vertical="center" wrapText="1"/>
    </xf>
    <xf numFmtId="49" fontId="44" fillId="11" borderId="49" xfId="0" applyNumberFormat="1" applyFont="1" applyFill="1" applyBorder="1" applyAlignment="1">
      <alignment horizontal="center" vertical="center" wrapText="1"/>
    </xf>
    <xf numFmtId="0" fontId="44" fillId="11" borderId="47" xfId="0" applyFont="1" applyFill="1" applyBorder="1" applyAlignment="1">
      <alignment horizontal="center" vertical="center" wrapText="1"/>
    </xf>
    <xf numFmtId="0" fontId="44" fillId="11" borderId="49" xfId="0" applyFont="1" applyFill="1" applyBorder="1" applyAlignment="1">
      <alignment horizontal="center" vertical="center" wrapText="1"/>
    </xf>
    <xf numFmtId="49" fontId="20" fillId="5" borderId="0" xfId="4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49" fontId="41" fillId="10" borderId="51" xfId="4" applyNumberFormat="1" applyFont="1" applyFill="1" applyBorder="1" applyAlignment="1">
      <alignment horizontal="center" vertical="center" wrapText="1"/>
    </xf>
    <xf numFmtId="49" fontId="41" fillId="10" borderId="53" xfId="4" applyNumberFormat="1" applyFont="1" applyFill="1" applyBorder="1" applyAlignment="1">
      <alignment horizontal="center" vertical="center" wrapText="1"/>
    </xf>
    <xf numFmtId="0" fontId="44" fillId="11" borderId="50" xfId="0" applyFont="1" applyFill="1" applyBorder="1" applyAlignment="1">
      <alignment horizontal="center" vertical="center" wrapText="1"/>
    </xf>
    <xf numFmtId="0" fontId="44" fillId="11" borderId="54" xfId="0" applyFont="1" applyFill="1" applyBorder="1" applyAlignment="1">
      <alignment horizontal="center" vertical="center" wrapText="1"/>
    </xf>
    <xf numFmtId="49" fontId="41" fillId="10" borderId="52" xfId="4" applyNumberFormat="1" applyFont="1" applyFill="1" applyBorder="1" applyAlignment="1">
      <alignment horizontal="center" vertical="center" wrapText="1"/>
    </xf>
    <xf numFmtId="0" fontId="44" fillId="11" borderId="48" xfId="0" applyFont="1" applyFill="1" applyBorder="1" applyAlignment="1">
      <alignment horizontal="center" vertical="center" wrapText="1"/>
    </xf>
    <xf numFmtId="0" fontId="44" fillId="11" borderId="15" xfId="0" applyFont="1" applyFill="1" applyBorder="1" applyAlignment="1">
      <alignment horizontal="center" vertical="center" wrapText="1"/>
    </xf>
    <xf numFmtId="0" fontId="44" fillId="11" borderId="23" xfId="0" applyFont="1" applyFill="1" applyBorder="1" applyAlignment="1">
      <alignment horizontal="center" vertical="center" wrapText="1"/>
    </xf>
    <xf numFmtId="0" fontId="22" fillId="2" borderId="0" xfId="11" applyFont="1" applyFill="1" applyAlignment="1">
      <alignment horizontal="center" vertical="center"/>
    </xf>
    <xf numFmtId="49" fontId="41" fillId="12" borderId="15" xfId="12" applyNumberFormat="1" applyFont="1" applyFill="1" applyBorder="1" applyAlignment="1">
      <alignment horizontal="center" vertical="center"/>
    </xf>
    <xf numFmtId="49" fontId="41" fillId="12" borderId="23" xfId="12" applyNumberFormat="1" applyFont="1" applyFill="1" applyBorder="1" applyAlignment="1">
      <alignment horizontal="center" vertical="center"/>
    </xf>
    <xf numFmtId="49" fontId="41" fillId="12" borderId="134" xfId="12" applyNumberFormat="1" applyFont="1" applyFill="1" applyBorder="1" applyAlignment="1">
      <alignment horizontal="center" vertical="center" wrapText="1"/>
    </xf>
    <xf numFmtId="49" fontId="41" fillId="12" borderId="135" xfId="12" applyNumberFormat="1" applyFont="1" applyFill="1" applyBorder="1" applyAlignment="1">
      <alignment horizontal="center" vertical="center" wrapText="1"/>
    </xf>
    <xf numFmtId="0" fontId="41" fillId="12" borderId="135" xfId="12" applyFont="1" applyFill="1" applyBorder="1" applyAlignment="1">
      <alignment horizontal="center" vertical="center" wrapText="1"/>
    </xf>
    <xf numFmtId="0" fontId="44" fillId="11" borderId="31" xfId="0" applyFont="1" applyFill="1" applyBorder="1" applyAlignment="1">
      <alignment horizontal="center" vertical="center" wrapText="1"/>
    </xf>
    <xf numFmtId="0" fontId="44" fillId="11" borderId="41" xfId="0" applyFont="1" applyFill="1" applyBorder="1" applyAlignment="1">
      <alignment horizontal="center" vertical="center" wrapText="1"/>
    </xf>
    <xf numFmtId="0" fontId="44" fillId="11" borderId="27" xfId="0" applyFont="1" applyFill="1" applyBorder="1" applyAlignment="1">
      <alignment horizontal="center" vertical="center" wrapText="1"/>
    </xf>
    <xf numFmtId="0" fontId="44" fillId="11" borderId="60" xfId="0" applyFont="1" applyFill="1" applyBorder="1" applyAlignment="1">
      <alignment horizontal="center" vertical="center" wrapText="1"/>
    </xf>
    <xf numFmtId="0" fontId="44" fillId="11" borderId="61" xfId="0" applyFont="1" applyFill="1" applyBorder="1" applyAlignment="1">
      <alignment horizontal="center" vertical="center" wrapText="1"/>
    </xf>
    <xf numFmtId="0" fontId="41" fillId="11" borderId="16" xfId="0" applyFont="1" applyFill="1" applyBorder="1" applyAlignment="1">
      <alignment horizontal="center" vertical="center"/>
    </xf>
    <xf numFmtId="0" fontId="41" fillId="11" borderId="19" xfId="0" applyFont="1" applyFill="1" applyBorder="1" applyAlignment="1">
      <alignment horizontal="center" vertical="center"/>
    </xf>
    <xf numFmtId="0" fontId="41" fillId="11" borderId="6" xfId="0" applyFont="1" applyFill="1" applyBorder="1" applyAlignment="1">
      <alignment horizontal="center" vertical="center"/>
    </xf>
    <xf numFmtId="0" fontId="41" fillId="11" borderId="3" xfId="0" applyFont="1" applyFill="1" applyBorder="1" applyAlignment="1">
      <alignment horizontal="center" vertical="center"/>
    </xf>
    <xf numFmtId="0" fontId="41" fillId="10" borderId="42" xfId="0" applyFont="1" applyFill="1" applyBorder="1" applyAlignment="1">
      <alignment horizontal="center"/>
    </xf>
    <xf numFmtId="0" fontId="41" fillId="10" borderId="154" xfId="0" applyFont="1" applyFill="1" applyBorder="1" applyAlignment="1">
      <alignment horizontal="center"/>
    </xf>
    <xf numFmtId="0" fontId="41" fillId="10" borderId="43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46" fillId="10" borderId="41" xfId="0" applyFont="1" applyFill="1" applyBorder="1" applyAlignment="1">
      <alignment horizontal="center" vertical="center" wrapText="1"/>
    </xf>
    <xf numFmtId="49" fontId="44" fillId="10" borderId="15" xfId="10" applyNumberFormat="1" applyFont="1" applyFill="1" applyBorder="1" applyAlignment="1">
      <alignment horizontal="center" vertical="center"/>
    </xf>
    <xf numFmtId="49" fontId="44" fillId="10" borderId="23" xfId="10" applyNumberFormat="1" applyFont="1" applyFill="1" applyBorder="1" applyAlignment="1">
      <alignment horizontal="center" vertical="center"/>
    </xf>
    <xf numFmtId="0" fontId="41" fillId="10" borderId="14" xfId="4" applyFont="1" applyFill="1" applyBorder="1" applyAlignment="1">
      <alignment horizontal="center" vertical="center"/>
    </xf>
    <xf numFmtId="0" fontId="41" fillId="10" borderId="14" xfId="10" applyFont="1" applyFill="1" applyBorder="1" applyAlignment="1">
      <alignment horizontal="center" vertical="center"/>
    </xf>
    <xf numFmtId="49" fontId="41" fillId="11" borderId="31" xfId="0" applyNumberFormat="1" applyFont="1" applyFill="1" applyBorder="1" applyAlignment="1">
      <alignment horizontal="center" vertical="center"/>
    </xf>
    <xf numFmtId="49" fontId="41" fillId="11" borderId="36" xfId="0" applyNumberFormat="1" applyFont="1" applyFill="1" applyBorder="1" applyAlignment="1">
      <alignment horizontal="center" vertical="center"/>
    </xf>
    <xf numFmtId="49" fontId="41" fillId="11" borderId="41" xfId="0" applyNumberFormat="1" applyFont="1" applyFill="1" applyBorder="1" applyAlignment="1">
      <alignment horizontal="center" vertical="center"/>
    </xf>
    <xf numFmtId="0" fontId="41" fillId="10" borderId="16" xfId="0" applyFont="1" applyFill="1" applyBorder="1" applyAlignment="1">
      <alignment horizontal="center" vertical="center"/>
    </xf>
    <xf numFmtId="0" fontId="41" fillId="10" borderId="18" xfId="0" applyFont="1" applyFill="1" applyBorder="1" applyAlignment="1">
      <alignment horizontal="center" vertical="center"/>
    </xf>
    <xf numFmtId="0" fontId="41" fillId="10" borderId="6" xfId="0" applyFont="1" applyFill="1" applyBorder="1" applyAlignment="1">
      <alignment horizontal="center" vertical="center"/>
    </xf>
    <xf numFmtId="0" fontId="41" fillId="10" borderId="2" xfId="0" applyFont="1" applyFill="1" applyBorder="1" applyAlignment="1">
      <alignment horizontal="center" vertical="center"/>
    </xf>
    <xf numFmtId="49" fontId="41" fillId="11" borderId="16" xfId="11" applyNumberFormat="1" applyFont="1" applyFill="1" applyBorder="1" applyAlignment="1">
      <alignment horizontal="center" vertical="center" wrapText="1"/>
    </xf>
    <xf numFmtId="49" fontId="41" fillId="11" borderId="74" xfId="11" applyNumberFormat="1" applyFont="1" applyFill="1" applyBorder="1" applyAlignment="1">
      <alignment horizontal="center" vertical="center" wrapText="1"/>
    </xf>
    <xf numFmtId="49" fontId="41" fillId="11" borderId="31" xfId="11" applyNumberFormat="1" applyFont="1" applyFill="1" applyBorder="1" applyAlignment="1">
      <alignment horizontal="center" vertical="center" wrapText="1"/>
    </xf>
    <xf numFmtId="49" fontId="41" fillId="11" borderId="36" xfId="11" applyNumberFormat="1" applyFont="1" applyFill="1" applyBorder="1" applyAlignment="1">
      <alignment horizontal="center" vertical="center" wrapText="1"/>
    </xf>
    <xf numFmtId="49" fontId="41" fillId="11" borderId="16" xfId="11" applyNumberFormat="1" applyFont="1" applyFill="1" applyBorder="1" applyAlignment="1">
      <alignment horizontal="center" vertical="center"/>
    </xf>
    <xf numFmtId="49" fontId="41" fillId="11" borderId="18" xfId="11" applyNumberFormat="1" applyFont="1" applyFill="1" applyBorder="1" applyAlignment="1">
      <alignment horizontal="center" vertical="center"/>
    </xf>
    <xf numFmtId="49" fontId="41" fillId="11" borderId="19" xfId="11" applyNumberFormat="1" applyFont="1" applyFill="1" applyBorder="1" applyAlignment="1">
      <alignment horizontal="center" vertical="center"/>
    </xf>
    <xf numFmtId="49" fontId="41" fillId="11" borderId="27" xfId="11" applyNumberFormat="1" applyFont="1" applyFill="1" applyBorder="1" applyAlignment="1">
      <alignment horizontal="center" vertical="center"/>
    </xf>
    <xf numFmtId="49" fontId="41" fillId="11" borderId="60" xfId="11" applyNumberFormat="1" applyFont="1" applyFill="1" applyBorder="1" applyAlignment="1">
      <alignment horizontal="center" vertical="center"/>
    </xf>
    <xf numFmtId="49" fontId="41" fillId="11" borderId="61" xfId="11" applyNumberFormat="1" applyFont="1" applyFill="1" applyBorder="1" applyAlignment="1">
      <alignment horizontal="center" vertical="center"/>
    </xf>
    <xf numFmtId="172" fontId="41" fillId="10" borderId="125" xfId="14" applyNumberFormat="1" applyFont="1" applyFill="1" applyBorder="1" applyAlignment="1">
      <alignment horizontal="center" vertical="center" wrapText="1"/>
    </xf>
    <xf numFmtId="172" fontId="41" fillId="10" borderId="127" xfId="14" applyNumberFormat="1" applyFont="1" applyFill="1" applyBorder="1" applyAlignment="1">
      <alignment horizontal="center" vertical="center" wrapText="1"/>
    </xf>
    <xf numFmtId="0" fontId="41" fillId="10" borderId="125" xfId="4" applyFont="1" applyFill="1" applyBorder="1" applyAlignment="1">
      <alignment horizontal="center" vertical="center"/>
    </xf>
    <xf numFmtId="0" fontId="41" fillId="10" borderId="127" xfId="4" applyFont="1" applyFill="1" applyBorder="1" applyAlignment="1">
      <alignment horizontal="center" vertical="center"/>
    </xf>
    <xf numFmtId="172" fontId="41" fillId="10" borderId="125" xfId="14" applyNumberFormat="1" applyFont="1" applyFill="1" applyBorder="1" applyAlignment="1">
      <alignment horizontal="center"/>
    </xf>
    <xf numFmtId="0" fontId="41" fillId="10" borderId="84" xfId="4" applyFont="1" applyFill="1" applyBorder="1" applyAlignment="1">
      <alignment horizontal="center" vertical="center"/>
    </xf>
    <xf numFmtId="172" fontId="47" fillId="10" borderId="84" xfId="14" applyNumberFormat="1" applyFont="1" applyFill="1" applyBorder="1" applyAlignment="1">
      <alignment horizontal="center" vertical="center"/>
    </xf>
    <xf numFmtId="172" fontId="47" fillId="10" borderId="72" xfId="14" applyNumberFormat="1" applyFont="1" applyFill="1" applyBorder="1" applyAlignment="1">
      <alignment horizontal="center" vertical="center"/>
    </xf>
    <xf numFmtId="0" fontId="41" fillId="10" borderId="106" xfId="4" applyFont="1" applyFill="1" applyBorder="1" applyAlignment="1">
      <alignment horizontal="center" vertical="center"/>
    </xf>
    <xf numFmtId="0" fontId="41" fillId="10" borderId="46" xfId="4" applyFont="1" applyFill="1" applyBorder="1" applyAlignment="1">
      <alignment horizontal="center" vertical="center"/>
    </xf>
    <xf numFmtId="172" fontId="47" fillId="10" borderId="154" xfId="14" applyNumberFormat="1" applyFont="1" applyFill="1" applyBorder="1" applyAlignment="1">
      <alignment horizontal="center" vertical="center"/>
    </xf>
    <xf numFmtId="172" fontId="47" fillId="10" borderId="43" xfId="14" applyNumberFormat="1" applyFont="1" applyFill="1" applyBorder="1" applyAlignment="1">
      <alignment horizontal="center" vertical="center"/>
    </xf>
    <xf numFmtId="49" fontId="41" fillId="11" borderId="0" xfId="11" applyNumberFormat="1" applyFont="1" applyFill="1" applyBorder="1" applyAlignment="1">
      <alignment horizontal="center" vertical="center" wrapText="1"/>
    </xf>
    <xf numFmtId="49" fontId="41" fillId="11" borderId="37" xfId="0" applyNumberFormat="1" applyFont="1" applyFill="1" applyBorder="1" applyAlignment="1">
      <alignment horizontal="center" vertical="center" wrapText="1"/>
    </xf>
    <xf numFmtId="49" fontId="41" fillId="11" borderId="2" xfId="0" applyNumberFormat="1" applyFont="1" applyFill="1" applyBorder="1" applyAlignment="1">
      <alignment horizontal="center" vertical="center" wrapText="1"/>
    </xf>
    <xf numFmtId="49" fontId="41" fillId="11" borderId="4" xfId="11" applyNumberFormat="1" applyFont="1" applyFill="1" applyBorder="1" applyAlignment="1">
      <alignment horizontal="center" vertical="center"/>
    </xf>
    <xf numFmtId="49" fontId="41" fillId="11" borderId="73" xfId="11" applyNumberFormat="1" applyFont="1" applyFill="1" applyBorder="1" applyAlignment="1">
      <alignment horizontal="center" vertical="center"/>
    </xf>
    <xf numFmtId="49" fontId="41" fillId="11" borderId="62" xfId="11" applyNumberFormat="1" applyFont="1" applyFill="1" applyBorder="1" applyAlignment="1">
      <alignment horizontal="center" vertical="center"/>
    </xf>
    <xf numFmtId="172" fontId="41" fillId="10" borderId="125" xfId="1" applyNumberFormat="1" applyFont="1" applyFill="1" applyBorder="1" applyAlignment="1">
      <alignment horizontal="center" vertical="center" wrapText="1"/>
    </xf>
    <xf numFmtId="172" fontId="41" fillId="10" borderId="127" xfId="1" applyNumberFormat="1" applyFont="1" applyFill="1" applyBorder="1" applyAlignment="1">
      <alignment horizontal="center" vertical="center" wrapText="1"/>
    </xf>
    <xf numFmtId="172" fontId="41" fillId="10" borderId="125" xfId="1" applyNumberFormat="1" applyFont="1" applyFill="1" applyBorder="1" applyAlignment="1">
      <alignment horizontal="center" wrapText="1"/>
    </xf>
    <xf numFmtId="172" fontId="41" fillId="10" borderId="127" xfId="1" applyNumberFormat="1" applyFont="1" applyFill="1" applyBorder="1" applyAlignment="1">
      <alignment horizontal="center" wrapText="1"/>
    </xf>
    <xf numFmtId="172" fontId="47" fillId="10" borderId="125" xfId="1" applyNumberFormat="1" applyFont="1" applyFill="1" applyBorder="1" applyAlignment="1">
      <alignment horizontal="center"/>
    </xf>
    <xf numFmtId="0" fontId="41" fillId="10" borderId="142" xfId="4" applyFont="1" applyFill="1" applyBorder="1" applyAlignment="1">
      <alignment horizontal="center" vertical="center"/>
    </xf>
    <xf numFmtId="0" fontId="41" fillId="10" borderId="143" xfId="4" applyFont="1" applyFill="1" applyBorder="1" applyAlignment="1">
      <alignment horizontal="center" vertical="center"/>
    </xf>
    <xf numFmtId="172" fontId="47" fillId="10" borderId="84" xfId="14" applyNumberFormat="1" applyFont="1" applyFill="1" applyBorder="1" applyAlignment="1">
      <alignment horizontal="center"/>
    </xf>
    <xf numFmtId="172" fontId="47" fillId="10" borderId="72" xfId="14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22" fillId="2" borderId="0" xfId="10" applyFont="1" applyFill="1" applyAlignment="1">
      <alignment horizontal="left" vertical="center"/>
    </xf>
    <xf numFmtId="0" fontId="41" fillId="10" borderId="15" xfId="4" applyFont="1" applyFill="1" applyBorder="1" applyAlignment="1">
      <alignment horizontal="center" vertical="center"/>
    </xf>
    <xf numFmtId="0" fontId="41" fillId="10" borderId="23" xfId="4" applyFont="1" applyFill="1" applyBorder="1" applyAlignment="1">
      <alignment horizontal="center" vertical="center"/>
    </xf>
    <xf numFmtId="0" fontId="41" fillId="10" borderId="15" xfId="4" applyFont="1" applyFill="1" applyBorder="1" applyAlignment="1">
      <alignment horizontal="center" vertical="center" wrapText="1"/>
    </xf>
    <xf numFmtId="0" fontId="41" fillId="10" borderId="23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22" fillId="2" borderId="0" xfId="0" applyFont="1" applyFill="1" applyAlignment="1">
      <alignment horizontal="left" vertical="center"/>
    </xf>
    <xf numFmtId="0" fontId="41" fillId="11" borderId="31" xfId="0" applyFont="1" applyFill="1" applyBorder="1" applyAlignment="1">
      <alignment horizontal="center" vertical="center" wrapText="1"/>
    </xf>
    <xf numFmtId="0" fontId="41" fillId="11" borderId="36" xfId="0" applyFont="1" applyFill="1" applyBorder="1" applyAlignment="1">
      <alignment horizontal="center" vertical="center" wrapText="1"/>
    </xf>
    <xf numFmtId="0" fontId="41" fillId="11" borderId="41" xfId="0" applyFont="1" applyFill="1" applyBorder="1" applyAlignment="1">
      <alignment horizontal="center" vertical="center" wrapText="1"/>
    </xf>
    <xf numFmtId="0" fontId="41" fillId="10" borderId="84" xfId="4" applyFont="1" applyFill="1" applyBorder="1" applyAlignment="1">
      <alignment horizontal="center" vertical="center" wrapText="1"/>
    </xf>
    <xf numFmtId="0" fontId="44" fillId="11" borderId="6" xfId="0" applyFont="1" applyFill="1" applyBorder="1" applyAlignment="1">
      <alignment horizontal="right" vertical="center" wrapText="1"/>
    </xf>
    <xf numFmtId="0" fontId="44" fillId="11" borderId="2" xfId="0" applyFont="1" applyFill="1" applyBorder="1" applyAlignment="1">
      <alignment horizontal="right" vertical="center" wrapText="1"/>
    </xf>
    <xf numFmtId="0" fontId="44" fillId="11" borderId="3" xfId="0" applyFont="1" applyFill="1" applyBorder="1" applyAlignment="1">
      <alignment horizontal="right" vertical="center" wrapText="1"/>
    </xf>
    <xf numFmtId="0" fontId="44" fillId="11" borderId="16" xfId="0" applyFont="1" applyFill="1" applyBorder="1" applyAlignment="1">
      <alignment horizontal="center" vertical="center" wrapText="1"/>
    </xf>
    <xf numFmtId="0" fontId="44" fillId="11" borderId="19" xfId="0" applyFont="1" applyFill="1" applyBorder="1" applyAlignment="1">
      <alignment horizontal="center" vertical="center" wrapText="1"/>
    </xf>
    <xf numFmtId="0" fontId="44" fillId="11" borderId="74" xfId="0" applyFont="1" applyFill="1" applyBorder="1" applyAlignment="1">
      <alignment horizontal="center" vertical="center" wrapText="1"/>
    </xf>
    <xf numFmtId="0" fontId="44" fillId="11" borderId="5" xfId="0" applyFont="1" applyFill="1" applyBorder="1" applyAlignment="1">
      <alignment horizontal="center" vertical="center" wrapText="1"/>
    </xf>
    <xf numFmtId="0" fontId="44" fillId="11" borderId="6" xfId="0" applyFont="1" applyFill="1" applyBorder="1" applyAlignment="1">
      <alignment horizontal="center" vertical="center" wrapText="1"/>
    </xf>
    <xf numFmtId="0" fontId="44" fillId="11" borderId="3" xfId="0" applyFont="1" applyFill="1" applyBorder="1" applyAlignment="1">
      <alignment horizontal="center" vertical="center" wrapText="1"/>
    </xf>
    <xf numFmtId="0" fontId="44" fillId="11" borderId="18" xfId="0" applyFont="1" applyFill="1" applyBorder="1" applyAlignment="1">
      <alignment horizontal="center" vertical="center" wrapText="1"/>
    </xf>
    <xf numFmtId="0" fontId="44" fillId="11" borderId="0" xfId="0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44" fillId="11" borderId="45" xfId="0" applyFont="1" applyFill="1" applyBorder="1" applyAlignment="1">
      <alignment horizontal="center" vertical="center" wrapText="1"/>
    </xf>
    <xf numFmtId="0" fontId="44" fillId="11" borderId="93" xfId="0" applyFont="1" applyFill="1" applyBorder="1" applyAlignment="1">
      <alignment horizontal="center" vertical="center" wrapText="1"/>
    </xf>
    <xf numFmtId="0" fontId="48" fillId="11" borderId="31" xfId="0" applyFont="1" applyFill="1" applyBorder="1" applyAlignment="1">
      <alignment horizontal="center" vertical="center"/>
    </xf>
    <xf numFmtId="0" fontId="48" fillId="11" borderId="41" xfId="0" applyFont="1" applyFill="1" applyBorder="1" applyAlignment="1">
      <alignment horizontal="center" vertical="center"/>
    </xf>
    <xf numFmtId="0" fontId="44" fillId="11" borderId="84" xfId="0" applyFont="1" applyFill="1" applyBorder="1" applyAlignment="1">
      <alignment horizontal="center" vertical="center" wrapText="1"/>
    </xf>
    <xf numFmtId="0" fontId="44" fillId="11" borderId="85" xfId="0" applyFont="1" applyFill="1" applyBorder="1" applyAlignment="1">
      <alignment horizontal="center" vertical="center" wrapText="1"/>
    </xf>
    <xf numFmtId="0" fontId="46" fillId="11" borderId="27" xfId="0" applyFont="1" applyFill="1" applyBorder="1" applyAlignment="1">
      <alignment horizontal="center" vertical="center"/>
    </xf>
    <xf numFmtId="0" fontId="46" fillId="11" borderId="60" xfId="0" applyFont="1" applyFill="1" applyBorder="1" applyAlignment="1">
      <alignment horizontal="center" vertical="center"/>
    </xf>
    <xf numFmtId="0" fontId="46" fillId="11" borderId="61" xfId="0" applyFont="1" applyFill="1" applyBorder="1" applyAlignment="1">
      <alignment horizontal="center" vertical="center"/>
    </xf>
    <xf numFmtId="49" fontId="44" fillId="11" borderId="104" xfId="0" applyNumberFormat="1" applyFont="1" applyFill="1" applyBorder="1" applyAlignment="1">
      <alignment horizontal="center" vertical="center" wrapText="1"/>
    </xf>
    <xf numFmtId="49" fontId="44" fillId="11" borderId="1" xfId="0" applyNumberFormat="1" applyFont="1" applyFill="1" applyBorder="1" applyAlignment="1">
      <alignment horizontal="center" vertical="center" wrapText="1"/>
    </xf>
    <xf numFmtId="49" fontId="44" fillId="11" borderId="105" xfId="0" applyNumberFormat="1" applyFont="1" applyFill="1" applyBorder="1" applyAlignment="1">
      <alignment horizontal="center" vertical="center" wrapText="1"/>
    </xf>
    <xf numFmtId="49" fontId="44" fillId="11" borderId="8" xfId="0" applyNumberFormat="1" applyFont="1" applyFill="1" applyBorder="1" applyAlignment="1">
      <alignment horizontal="center" vertical="center" wrapText="1"/>
    </xf>
    <xf numFmtId="49" fontId="44" fillId="11" borderId="26" xfId="0" applyNumberFormat="1" applyFont="1" applyFill="1" applyBorder="1" applyAlignment="1">
      <alignment horizontal="center" vertical="center" wrapText="1"/>
    </xf>
    <xf numFmtId="49" fontId="44" fillId="11" borderId="31" xfId="0" applyNumberFormat="1" applyFont="1" applyFill="1" applyBorder="1" applyAlignment="1">
      <alignment horizontal="center" vertical="center" wrapText="1"/>
    </xf>
    <xf numFmtId="49" fontId="44" fillId="11" borderId="41" xfId="0" applyNumberFormat="1" applyFont="1" applyFill="1" applyBorder="1" applyAlignment="1">
      <alignment horizontal="center" vertical="center" wrapText="1"/>
    </xf>
    <xf numFmtId="0" fontId="44" fillId="11" borderId="100" xfId="0" applyFont="1" applyFill="1" applyBorder="1" applyAlignment="1">
      <alignment horizontal="center" vertical="center"/>
    </xf>
    <xf numFmtId="0" fontId="44" fillId="11" borderId="101" xfId="0" applyFont="1" applyFill="1" applyBorder="1" applyAlignment="1">
      <alignment horizontal="center" vertical="center"/>
    </xf>
    <xf numFmtId="0" fontId="44" fillId="11" borderId="53" xfId="0" applyFont="1" applyFill="1" applyBorder="1" applyAlignment="1">
      <alignment horizontal="center" vertical="center"/>
    </xf>
    <xf numFmtId="49" fontId="41" fillId="10" borderId="31" xfId="0" applyNumberFormat="1" applyFont="1" applyFill="1" applyBorder="1" applyAlignment="1">
      <alignment horizontal="center" vertical="center" wrapText="1"/>
    </xf>
    <xf numFmtId="49" fontId="41" fillId="10" borderId="41" xfId="0" applyNumberFormat="1" applyFont="1" applyFill="1" applyBorder="1" applyAlignment="1">
      <alignment horizontal="center" vertical="center" wrapText="1"/>
    </xf>
    <xf numFmtId="49" fontId="44" fillId="11" borderId="36" xfId="0" applyNumberFormat="1" applyFont="1" applyFill="1" applyBorder="1" applyAlignment="1">
      <alignment horizontal="center" vertical="center" wrapText="1"/>
    </xf>
    <xf numFmtId="0" fontId="44" fillId="11" borderId="106" xfId="0" applyFont="1" applyFill="1" applyBorder="1" applyAlignment="1">
      <alignment horizontal="center" vertical="center"/>
    </xf>
    <xf numFmtId="0" fontId="44" fillId="11" borderId="144" xfId="0" applyFont="1" applyFill="1" applyBorder="1" applyAlignment="1">
      <alignment horizontal="center" vertical="center"/>
    </xf>
    <xf numFmtId="0" fontId="44" fillId="11" borderId="145" xfId="0" applyFont="1" applyFill="1" applyBorder="1" applyAlignment="1">
      <alignment horizontal="center" vertical="center"/>
    </xf>
    <xf numFmtId="0" fontId="44" fillId="11" borderId="36" xfId="0" applyFont="1" applyFill="1" applyBorder="1" applyAlignment="1">
      <alignment horizontal="center" vertical="center" wrapText="1"/>
    </xf>
    <xf numFmtId="49" fontId="42" fillId="11" borderId="81" xfId="0" applyNumberFormat="1" applyFont="1" applyFill="1" applyBorder="1" applyAlignment="1">
      <alignment horizontal="center" vertical="center" wrapText="1"/>
    </xf>
    <xf numFmtId="49" fontId="42" fillId="11" borderId="38" xfId="0" applyNumberFormat="1" applyFont="1" applyFill="1" applyBorder="1" applyAlignment="1">
      <alignment horizontal="center" vertical="center" wrapText="1"/>
    </xf>
    <xf numFmtId="49" fontId="42" fillId="11" borderId="15" xfId="0" applyNumberFormat="1" applyFont="1" applyFill="1" applyBorder="1" applyAlignment="1">
      <alignment horizontal="center" vertical="center" wrapText="1"/>
    </xf>
    <xf numFmtId="49" fontId="42" fillId="11" borderId="40" xfId="0" applyNumberFormat="1" applyFont="1" applyFill="1" applyBorder="1" applyAlignment="1">
      <alignment horizontal="center" vertical="center" wrapText="1"/>
    </xf>
    <xf numFmtId="0" fontId="42" fillId="11" borderId="107" xfId="0" applyFont="1" applyFill="1" applyBorder="1" applyAlignment="1">
      <alignment horizontal="center" vertical="center"/>
    </xf>
    <xf numFmtId="0" fontId="42" fillId="11" borderId="108" xfId="0" applyFont="1" applyFill="1" applyBorder="1" applyAlignment="1">
      <alignment horizontal="center" vertical="center"/>
    </xf>
    <xf numFmtId="49" fontId="42" fillId="11" borderId="26" xfId="0" applyNumberFormat="1" applyFont="1" applyFill="1" applyBorder="1" applyAlignment="1">
      <alignment horizontal="center" vertical="center" wrapText="1"/>
    </xf>
    <xf numFmtId="49" fontId="42" fillId="11" borderId="39" xfId="0" applyNumberFormat="1" applyFont="1" applyFill="1" applyBorder="1" applyAlignment="1">
      <alignment horizontal="center" vertical="center" wrapText="1"/>
    </xf>
    <xf numFmtId="0" fontId="44" fillId="12" borderId="15" xfId="4" applyFont="1" applyFill="1" applyBorder="1" applyAlignment="1">
      <alignment horizontal="center" vertical="center"/>
    </xf>
    <xf numFmtId="0" fontId="44" fillId="12" borderId="23" xfId="4" applyFont="1" applyFill="1" applyBorder="1" applyAlignment="1">
      <alignment horizontal="center" vertical="center"/>
    </xf>
    <xf numFmtId="0" fontId="44" fillId="12" borderId="15" xfId="13" applyFont="1" applyFill="1" applyBorder="1" applyAlignment="1">
      <alignment horizontal="center" vertical="center" wrapText="1"/>
    </xf>
    <xf numFmtId="0" fontId="44" fillId="12" borderId="23" xfId="13" applyFont="1" applyFill="1" applyBorder="1" applyAlignment="1">
      <alignment horizontal="center" vertical="center" wrapText="1"/>
    </xf>
    <xf numFmtId="49" fontId="44" fillId="10" borderId="14" xfId="13" applyNumberFormat="1" applyFont="1" applyFill="1" applyBorder="1" applyAlignment="1">
      <alignment horizontal="center" vertical="center"/>
    </xf>
    <xf numFmtId="0" fontId="44" fillId="12" borderId="14" xfId="4" applyFont="1" applyFill="1" applyBorder="1" applyAlignment="1">
      <alignment horizontal="center" vertical="center"/>
    </xf>
    <xf numFmtId="49" fontId="44" fillId="10" borderId="14" xfId="1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1" fillId="11" borderId="33" xfId="0" applyFont="1" applyFill="1" applyBorder="1" applyAlignment="1">
      <alignment horizontal="center" vertical="center"/>
    </xf>
    <xf numFmtId="0" fontId="41" fillId="11" borderId="38" xfId="0" applyFont="1" applyFill="1" applyBorder="1" applyAlignment="1">
      <alignment horizontal="center" vertical="center"/>
    </xf>
    <xf numFmtId="0" fontId="46" fillId="10" borderId="96" xfId="0" applyFont="1" applyFill="1" applyBorder="1" applyAlignment="1">
      <alignment horizontal="center"/>
    </xf>
    <xf numFmtId="0" fontId="46" fillId="10" borderId="144" xfId="0" applyFont="1" applyFill="1" applyBorder="1" applyAlignment="1">
      <alignment horizontal="center"/>
    </xf>
    <xf numFmtId="0" fontId="46" fillId="10" borderId="145" xfId="0" applyFont="1" applyFill="1" applyBorder="1" applyAlignment="1">
      <alignment horizontal="center"/>
    </xf>
    <xf numFmtId="49" fontId="45" fillId="10" borderId="125" xfId="10" applyNumberFormat="1" applyFont="1" applyFill="1" applyBorder="1" applyAlignment="1">
      <alignment horizontal="center" vertical="center"/>
    </xf>
    <xf numFmtId="0" fontId="41" fillId="10" borderId="125" xfId="10" applyFont="1" applyFill="1" applyBorder="1" applyAlignment="1">
      <alignment horizontal="center" vertical="center" wrapText="1"/>
    </xf>
    <xf numFmtId="0" fontId="44" fillId="10" borderId="125" xfId="10" applyFont="1" applyFill="1" applyBorder="1" applyAlignment="1">
      <alignment horizontal="center" vertical="center" wrapText="1"/>
    </xf>
    <xf numFmtId="0" fontId="41" fillId="10" borderId="125" xfId="10" applyFont="1" applyFill="1" applyBorder="1" applyAlignment="1">
      <alignment horizontal="center" vertical="center"/>
    </xf>
    <xf numFmtId="49" fontId="42" fillId="10" borderId="125" xfId="4" applyNumberFormat="1" applyFont="1" applyFill="1" applyBorder="1" applyAlignment="1">
      <alignment horizontal="center" vertical="center" wrapText="1"/>
    </xf>
    <xf numFmtId="49" fontId="42" fillId="10" borderId="127" xfId="4" applyNumberFormat="1" applyFont="1" applyFill="1" applyBorder="1" applyAlignment="1">
      <alignment horizontal="center" vertical="center" wrapText="1"/>
    </xf>
    <xf numFmtId="0" fontId="41" fillId="10" borderId="146" xfId="4" applyFont="1" applyFill="1" applyBorder="1" applyAlignment="1">
      <alignment horizontal="center" vertical="center" wrapText="1"/>
    </xf>
    <xf numFmtId="0" fontId="41" fillId="10" borderId="147" xfId="4" applyFont="1" applyFill="1" applyBorder="1" applyAlignment="1">
      <alignment horizontal="center" vertical="center" wrapText="1"/>
    </xf>
    <xf numFmtId="0" fontId="41" fillId="10" borderId="148" xfId="4" applyFont="1" applyFill="1" applyBorder="1" applyAlignment="1">
      <alignment horizontal="center" vertical="center" wrapText="1"/>
    </xf>
    <xf numFmtId="0" fontId="41" fillId="10" borderId="149" xfId="4" applyFont="1" applyFill="1" applyBorder="1" applyAlignment="1">
      <alignment horizontal="center" vertical="center" wrapText="1"/>
    </xf>
    <xf numFmtId="0" fontId="41" fillId="10" borderId="150" xfId="4" applyFont="1" applyFill="1" applyBorder="1" applyAlignment="1">
      <alignment horizontal="center" vertical="center" wrapText="1"/>
    </xf>
    <xf numFmtId="0" fontId="41" fillId="10" borderId="151" xfId="4" applyFont="1" applyFill="1" applyBorder="1" applyAlignment="1">
      <alignment horizontal="center" vertical="center" wrapText="1"/>
    </xf>
    <xf numFmtId="0" fontId="41" fillId="10" borderId="152" xfId="4" applyFont="1" applyFill="1" applyBorder="1" applyAlignment="1">
      <alignment horizontal="center" vertical="center"/>
    </xf>
    <xf numFmtId="0" fontId="41" fillId="10" borderId="126" xfId="4" applyFont="1" applyFill="1" applyBorder="1" applyAlignment="1">
      <alignment horizontal="center" vertical="center"/>
    </xf>
    <xf numFmtId="0" fontId="41" fillId="11" borderId="125" xfId="4" applyFont="1" applyFill="1" applyBorder="1" applyAlignment="1">
      <alignment horizontal="center" vertical="center" wrapText="1"/>
    </xf>
    <xf numFmtId="0" fontId="41" fillId="11" borderId="149" xfId="4" applyFont="1" applyFill="1" applyBorder="1" applyAlignment="1">
      <alignment horizontal="center" vertical="center" wrapText="1"/>
    </xf>
    <xf numFmtId="0" fontId="41" fillId="11" borderId="150" xfId="4" applyFont="1" applyFill="1" applyBorder="1" applyAlignment="1">
      <alignment horizontal="center" vertical="center" wrapText="1"/>
    </xf>
    <xf numFmtId="0" fontId="44" fillId="11" borderId="125" xfId="4" applyFont="1" applyFill="1" applyBorder="1" applyAlignment="1">
      <alignment horizontal="center" vertical="center" wrapText="1"/>
    </xf>
    <xf numFmtId="49" fontId="41" fillId="11" borderId="125" xfId="11" applyNumberFormat="1" applyFont="1" applyFill="1" applyBorder="1" applyAlignment="1">
      <alignment horizontal="center" vertical="center" wrapText="1"/>
    </xf>
    <xf numFmtId="49" fontId="41" fillId="11" borderId="149" xfId="11" applyNumberFormat="1" applyFont="1" applyFill="1" applyBorder="1" applyAlignment="1">
      <alignment horizontal="center" vertical="center" wrapText="1"/>
    </xf>
    <xf numFmtId="49" fontId="41" fillId="11" borderId="150" xfId="11" applyNumberFormat="1" applyFont="1" applyFill="1" applyBorder="1" applyAlignment="1">
      <alignment horizontal="center" vertical="center" wrapText="1"/>
    </xf>
    <xf numFmtId="0" fontId="56" fillId="0" borderId="0" xfId="11" applyFont="1" applyAlignment="1">
      <alignment horizontal="center" vertical="center"/>
    </xf>
    <xf numFmtId="0" fontId="2" fillId="0" borderId="0" xfId="16" applyFont="1" applyAlignment="1">
      <alignment horizontal="center" wrapText="1"/>
    </xf>
    <xf numFmtId="0" fontId="44" fillId="12" borderId="157" xfId="4" applyFont="1" applyFill="1" applyBorder="1" applyAlignment="1">
      <alignment horizontal="center" vertical="center"/>
    </xf>
    <xf numFmtId="49" fontId="44" fillId="10" borderId="157" xfId="13" applyNumberFormat="1" applyFont="1" applyFill="1" applyBorder="1" applyAlignment="1">
      <alignment horizontal="center" vertical="center" wrapText="1"/>
    </xf>
  </cellXfs>
  <cellStyles count="20">
    <cellStyle name="Comma 2" xfId="9" xr:uid="{00000000-0005-0000-0000-000000000000}"/>
    <cellStyle name="Comma 3" xfId="14" xr:uid="{00000000-0005-0000-0000-000001000000}"/>
    <cellStyle name="Migliaia" xfId="1" builtinId="3"/>
    <cellStyle name="Migliaia 2" xfId="8" xr:uid="{00000000-0005-0000-0000-000003000000}"/>
    <cellStyle name="Migliaia 3" xfId="17" xr:uid="{00000000-0005-0000-0000-000004000000}"/>
    <cellStyle name="Migliaia 4" xfId="19" xr:uid="{B8262707-1092-430A-8EBD-9F51A2B62FBA}"/>
    <cellStyle name="Normal 2" xfId="6" xr:uid="{00000000-0005-0000-0000-000005000000}"/>
    <cellStyle name="Normal 3" xfId="10" xr:uid="{00000000-0005-0000-0000-000006000000}"/>
    <cellStyle name="Normale" xfId="0" builtinId="0"/>
    <cellStyle name="Normale 2" xfId="3" xr:uid="{00000000-0005-0000-0000-000008000000}"/>
    <cellStyle name="Normale 2 2" xfId="11" xr:uid="{00000000-0005-0000-0000-000009000000}"/>
    <cellStyle name="Normale 2 3" xfId="13" xr:uid="{00000000-0005-0000-0000-00000A000000}"/>
    <cellStyle name="Normale 3" xfId="4" xr:uid="{00000000-0005-0000-0000-00000B000000}"/>
    <cellStyle name="Normale 3 2" xfId="7" xr:uid="{00000000-0005-0000-0000-00000C000000}"/>
    <cellStyle name="Normale 4" xfId="12" xr:uid="{00000000-0005-0000-0000-00000D000000}"/>
    <cellStyle name="Normale 5" xfId="16" xr:uid="{00000000-0005-0000-0000-00000E000000}"/>
    <cellStyle name="Percent 2" xfId="2" xr:uid="{00000000-0005-0000-0000-00000F000000}"/>
    <cellStyle name="Percent 3" xfId="5" xr:uid="{00000000-0005-0000-0000-000010000000}"/>
    <cellStyle name="Percentuale" xfId="15" builtinId="5"/>
    <cellStyle name="Percentuale 2" xfId="18" xr:uid="{B1B543FF-1823-4B1B-9284-3CC4E07603C2}"/>
  </cellStyles>
  <dxfs count="0"/>
  <tableStyles count="0" defaultTableStyle="TableStyleMedium2" defaultPivotStyle="PivotStyleLight16"/>
  <colors>
    <mruColors>
      <color rgb="FF005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workbookViewId="0">
      <selection activeCell="A38" sqref="A38"/>
    </sheetView>
  </sheetViews>
  <sheetFormatPr defaultColWidth="8.83203125" defaultRowHeight="12.3" x14ac:dyDescent="0.4"/>
  <cols>
    <col min="1" max="1" width="32.1640625" style="227" customWidth="1"/>
    <col min="2" max="2" width="8.5546875" style="227" customWidth="1"/>
    <col min="3" max="3" width="8.83203125" style="227" customWidth="1"/>
    <col min="4" max="4" width="9.44140625" style="227" customWidth="1"/>
    <col min="5" max="5" width="6.44140625" style="227" customWidth="1"/>
    <col min="6" max="6" width="7.44140625" style="227" customWidth="1"/>
    <col min="7" max="7" width="6.44140625" style="227" bestFit="1" customWidth="1"/>
    <col min="8" max="8" width="9" style="227" bestFit="1" customWidth="1"/>
    <col min="9" max="9" width="9.44140625" style="227" customWidth="1"/>
    <col min="10" max="12" width="10.5546875" style="227" customWidth="1"/>
    <col min="13" max="13" width="4.5546875" style="227" customWidth="1"/>
    <col min="14" max="16384" width="8.83203125" style="227"/>
  </cols>
  <sheetData>
    <row r="1" spans="1:12" s="246" customFormat="1" ht="18" customHeight="1" x14ac:dyDescent="0.4">
      <c r="A1" s="248" t="s">
        <v>403</v>
      </c>
    </row>
    <row r="2" spans="1:12" s="246" customFormat="1" ht="18" customHeight="1" x14ac:dyDescent="0.4">
      <c r="A2" s="247"/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2" s="246" customFormat="1" ht="12.75" customHeight="1" x14ac:dyDescent="0.4"/>
    <row r="4" spans="1:12" s="246" customFormat="1" ht="18" customHeight="1" x14ac:dyDescent="0.4">
      <c r="A4" s="614" t="s">
        <v>0</v>
      </c>
      <c r="B4" s="614" t="s">
        <v>1</v>
      </c>
      <c r="C4" s="614"/>
      <c r="D4" s="614"/>
      <c r="E4" s="615" t="s">
        <v>2</v>
      </c>
      <c r="F4" s="615"/>
      <c r="G4" s="615"/>
      <c r="H4" s="615"/>
      <c r="I4" s="615"/>
      <c r="J4" s="614" t="s">
        <v>3</v>
      </c>
      <c r="K4" s="614"/>
      <c r="L4" s="614"/>
    </row>
    <row r="5" spans="1:12" s="246" customFormat="1" ht="21" customHeight="1" x14ac:dyDescent="0.4">
      <c r="A5" s="614"/>
      <c r="B5" s="614"/>
      <c r="C5" s="614"/>
      <c r="D5" s="614"/>
      <c r="E5" s="614" t="s">
        <v>4</v>
      </c>
      <c r="F5" s="614"/>
      <c r="G5" s="614" t="s">
        <v>5</v>
      </c>
      <c r="H5" s="614"/>
      <c r="I5" s="614" t="s">
        <v>6</v>
      </c>
      <c r="J5" s="614"/>
      <c r="K5" s="614"/>
      <c r="L5" s="614"/>
    </row>
    <row r="6" spans="1:12" s="246" customFormat="1" ht="21" customHeight="1" x14ac:dyDescent="0.4">
      <c r="A6" s="614"/>
      <c r="B6" s="243" t="s">
        <v>7</v>
      </c>
      <c r="C6" s="243" t="s">
        <v>8</v>
      </c>
      <c r="D6" s="243" t="s">
        <v>9</v>
      </c>
      <c r="E6" s="243" t="s">
        <v>7</v>
      </c>
      <c r="F6" s="243" t="s">
        <v>8</v>
      </c>
      <c r="G6" s="243" t="s">
        <v>7</v>
      </c>
      <c r="H6" s="243" t="s">
        <v>8</v>
      </c>
      <c r="I6" s="614"/>
      <c r="J6" s="243" t="s">
        <v>7</v>
      </c>
      <c r="K6" s="243" t="s">
        <v>8</v>
      </c>
      <c r="L6" s="243" t="s">
        <v>9</v>
      </c>
    </row>
    <row r="7" spans="1:12" s="246" customFormat="1" ht="13.5" customHeight="1" x14ac:dyDescent="0.4">
      <c r="A7" s="554" t="s">
        <v>10</v>
      </c>
      <c r="B7" s="555">
        <v>50818</v>
      </c>
      <c r="C7" s="555">
        <v>55413</v>
      </c>
      <c r="D7" s="555">
        <v>106231</v>
      </c>
      <c r="E7" s="555">
        <v>22</v>
      </c>
      <c r="F7" s="555">
        <v>122</v>
      </c>
      <c r="G7" s="555">
        <v>62</v>
      </c>
      <c r="H7" s="555">
        <v>730</v>
      </c>
      <c r="I7" s="555">
        <v>936</v>
      </c>
      <c r="J7" s="555">
        <v>50902</v>
      </c>
      <c r="K7" s="555">
        <v>56265</v>
      </c>
      <c r="L7" s="555">
        <v>107167</v>
      </c>
    </row>
    <row r="8" spans="1:12" s="246" customFormat="1" ht="13.5" customHeight="1" x14ac:dyDescent="0.4">
      <c r="A8" s="554" t="s">
        <v>11</v>
      </c>
      <c r="B8" s="555">
        <v>2930</v>
      </c>
      <c r="C8" s="555">
        <v>1575</v>
      </c>
      <c r="D8" s="555">
        <v>4505</v>
      </c>
      <c r="E8" s="555">
        <v>2</v>
      </c>
      <c r="F8" s="555">
        <v>2</v>
      </c>
      <c r="G8" s="555">
        <v>1</v>
      </c>
      <c r="H8" s="555">
        <v>23</v>
      </c>
      <c r="I8" s="555">
        <v>28</v>
      </c>
      <c r="J8" s="555">
        <v>2933</v>
      </c>
      <c r="K8" s="555">
        <v>1600</v>
      </c>
      <c r="L8" s="555">
        <v>4533</v>
      </c>
    </row>
    <row r="9" spans="1:12" s="246" customFormat="1" ht="13.5" customHeight="1" x14ac:dyDescent="0.4">
      <c r="A9" s="554" t="s">
        <v>12</v>
      </c>
      <c r="B9" s="555">
        <v>92</v>
      </c>
      <c r="C9" s="555">
        <v>49</v>
      </c>
      <c r="D9" s="555">
        <v>141</v>
      </c>
      <c r="E9" s="555">
        <v>1</v>
      </c>
      <c r="F9" s="555">
        <v>0</v>
      </c>
      <c r="G9" s="555">
        <v>0</v>
      </c>
      <c r="H9" s="555">
        <v>0</v>
      </c>
      <c r="I9" s="555">
        <v>1</v>
      </c>
      <c r="J9" s="555">
        <v>93</v>
      </c>
      <c r="K9" s="555">
        <v>49</v>
      </c>
      <c r="L9" s="555">
        <v>142</v>
      </c>
    </row>
    <row r="10" spans="1:12" s="246" customFormat="1" ht="13.5" customHeight="1" x14ac:dyDescent="0.4">
      <c r="A10" s="554" t="s">
        <v>13</v>
      </c>
      <c r="B10" s="555">
        <v>643</v>
      </c>
      <c r="C10" s="555">
        <v>2529</v>
      </c>
      <c r="D10" s="555">
        <v>3172</v>
      </c>
      <c r="E10" s="555">
        <v>0</v>
      </c>
      <c r="F10" s="555">
        <v>3</v>
      </c>
      <c r="G10" s="555">
        <v>1</v>
      </c>
      <c r="H10" s="555">
        <v>28</v>
      </c>
      <c r="I10" s="555">
        <v>32</v>
      </c>
      <c r="J10" s="555">
        <v>644</v>
      </c>
      <c r="K10" s="555">
        <v>2560</v>
      </c>
      <c r="L10" s="555">
        <v>3204</v>
      </c>
    </row>
    <row r="11" spans="1:12" s="246" customFormat="1" ht="13.5" customHeight="1" x14ac:dyDescent="0.4">
      <c r="A11" s="554" t="s">
        <v>14</v>
      </c>
      <c r="B11" s="555">
        <v>703</v>
      </c>
      <c r="C11" s="555">
        <v>3330</v>
      </c>
      <c r="D11" s="555">
        <v>4033</v>
      </c>
      <c r="E11" s="555">
        <v>0</v>
      </c>
      <c r="F11" s="555">
        <v>3</v>
      </c>
      <c r="G11" s="555">
        <v>0</v>
      </c>
      <c r="H11" s="555">
        <v>28</v>
      </c>
      <c r="I11" s="555">
        <v>31</v>
      </c>
      <c r="J11" s="555">
        <v>703</v>
      </c>
      <c r="K11" s="555">
        <v>3361</v>
      </c>
      <c r="L11" s="555">
        <v>4064</v>
      </c>
    </row>
    <row r="12" spans="1:12" s="246" customFormat="1" ht="13.5" customHeight="1" x14ac:dyDescent="0.4">
      <c r="A12" s="554" t="s">
        <v>15</v>
      </c>
      <c r="B12" s="555">
        <v>76</v>
      </c>
      <c r="C12" s="555">
        <v>89</v>
      </c>
      <c r="D12" s="555">
        <v>165</v>
      </c>
      <c r="E12" s="555">
        <v>0</v>
      </c>
      <c r="F12" s="555">
        <v>0</v>
      </c>
      <c r="G12" s="555">
        <v>0</v>
      </c>
      <c r="H12" s="555">
        <v>2</v>
      </c>
      <c r="I12" s="555">
        <v>2</v>
      </c>
      <c r="J12" s="555">
        <v>76</v>
      </c>
      <c r="K12" s="555">
        <v>91</v>
      </c>
      <c r="L12" s="555">
        <v>167</v>
      </c>
    </row>
    <row r="13" spans="1:12" s="246" customFormat="1" ht="13.5" customHeight="1" x14ac:dyDescent="0.4">
      <c r="A13" s="554" t="s">
        <v>16</v>
      </c>
      <c r="B13" s="555">
        <v>315</v>
      </c>
      <c r="C13" s="555">
        <v>416</v>
      </c>
      <c r="D13" s="555">
        <v>731</v>
      </c>
      <c r="E13" s="555">
        <v>0</v>
      </c>
      <c r="F13" s="555">
        <v>0</v>
      </c>
      <c r="G13" s="555">
        <v>3</v>
      </c>
      <c r="H13" s="555">
        <v>7</v>
      </c>
      <c r="I13" s="555">
        <v>10</v>
      </c>
      <c r="J13" s="555">
        <v>318</v>
      </c>
      <c r="K13" s="555">
        <v>423</v>
      </c>
      <c r="L13" s="555">
        <v>741</v>
      </c>
    </row>
    <row r="14" spans="1:12" s="246" customFormat="1" ht="12.75" customHeight="1" x14ac:dyDescent="0.4">
      <c r="A14" s="554" t="s">
        <v>17</v>
      </c>
      <c r="B14" s="555">
        <v>973</v>
      </c>
      <c r="C14" s="555">
        <v>4105</v>
      </c>
      <c r="D14" s="555">
        <v>5078</v>
      </c>
      <c r="E14" s="555">
        <v>3</v>
      </c>
      <c r="F14" s="555">
        <v>43</v>
      </c>
      <c r="G14" s="555">
        <v>2</v>
      </c>
      <c r="H14" s="555">
        <v>165</v>
      </c>
      <c r="I14" s="555">
        <v>213</v>
      </c>
      <c r="J14" s="555">
        <v>978</v>
      </c>
      <c r="K14" s="555">
        <v>4313</v>
      </c>
      <c r="L14" s="555">
        <v>5291</v>
      </c>
    </row>
    <row r="15" spans="1:12" s="246" customFormat="1" ht="13.5" customHeight="1" x14ac:dyDescent="0.4">
      <c r="A15" s="554" t="s">
        <v>18</v>
      </c>
      <c r="B15" s="555">
        <v>285</v>
      </c>
      <c r="C15" s="555">
        <v>405</v>
      </c>
      <c r="D15" s="555">
        <v>690</v>
      </c>
      <c r="E15" s="555">
        <v>0</v>
      </c>
      <c r="F15" s="555">
        <v>0</v>
      </c>
      <c r="G15" s="555">
        <v>0</v>
      </c>
      <c r="H15" s="555">
        <v>1</v>
      </c>
      <c r="I15" s="555">
        <v>1</v>
      </c>
      <c r="J15" s="555">
        <v>285</v>
      </c>
      <c r="K15" s="555">
        <v>406</v>
      </c>
      <c r="L15" s="555">
        <v>691</v>
      </c>
    </row>
    <row r="16" spans="1:12" s="246" customFormat="1" ht="13.5" customHeight="1" x14ac:dyDescent="0.4">
      <c r="A16" s="554" t="s">
        <v>19</v>
      </c>
      <c r="B16" s="555">
        <v>62460</v>
      </c>
      <c r="C16" s="555">
        <v>197454</v>
      </c>
      <c r="D16" s="555">
        <v>259914</v>
      </c>
      <c r="E16" s="555">
        <v>196</v>
      </c>
      <c r="F16" s="555">
        <v>3316</v>
      </c>
      <c r="G16" s="555">
        <v>356</v>
      </c>
      <c r="H16" s="555">
        <v>18256</v>
      </c>
      <c r="I16" s="555">
        <v>22124</v>
      </c>
      <c r="J16" s="555">
        <v>63012</v>
      </c>
      <c r="K16" s="555">
        <v>219026</v>
      </c>
      <c r="L16" s="555">
        <v>282038</v>
      </c>
    </row>
    <row r="17" spans="1:12" s="246" customFormat="1" ht="13.5" customHeight="1" x14ac:dyDescent="0.4">
      <c r="A17" s="554" t="s">
        <v>20</v>
      </c>
      <c r="B17" s="555">
        <v>12802</v>
      </c>
      <c r="C17" s="555">
        <v>21892</v>
      </c>
      <c r="D17" s="555">
        <v>34694</v>
      </c>
      <c r="E17" s="555">
        <v>50</v>
      </c>
      <c r="F17" s="555">
        <v>288</v>
      </c>
      <c r="G17" s="555">
        <v>79</v>
      </c>
      <c r="H17" s="555">
        <v>1795</v>
      </c>
      <c r="I17" s="555">
        <v>2212</v>
      </c>
      <c r="J17" s="555">
        <v>12931</v>
      </c>
      <c r="K17" s="555">
        <v>23975</v>
      </c>
      <c r="L17" s="555">
        <v>36906</v>
      </c>
    </row>
    <row r="18" spans="1:12" s="246" customFormat="1" ht="13.5" customHeight="1" x14ac:dyDescent="0.4">
      <c r="A18" s="554" t="s">
        <v>21</v>
      </c>
      <c r="B18" s="555">
        <v>4771</v>
      </c>
      <c r="C18" s="555">
        <v>4141</v>
      </c>
      <c r="D18" s="555">
        <v>8912</v>
      </c>
      <c r="E18" s="555">
        <v>39</v>
      </c>
      <c r="F18" s="555">
        <v>77</v>
      </c>
      <c r="G18" s="555">
        <v>36</v>
      </c>
      <c r="H18" s="555">
        <v>417</v>
      </c>
      <c r="I18" s="555">
        <v>569</v>
      </c>
      <c r="J18" s="555">
        <v>4846</v>
      </c>
      <c r="K18" s="555">
        <v>4635</v>
      </c>
      <c r="L18" s="555">
        <v>9481</v>
      </c>
    </row>
    <row r="19" spans="1:12" s="246" customFormat="1" ht="13.5" customHeight="1" x14ac:dyDescent="0.4">
      <c r="A19" s="554" t="s">
        <v>22</v>
      </c>
      <c r="B19" s="555">
        <v>3688</v>
      </c>
      <c r="C19" s="555">
        <v>14760</v>
      </c>
      <c r="D19" s="555">
        <v>18448</v>
      </c>
      <c r="E19" s="555">
        <v>88</v>
      </c>
      <c r="F19" s="555">
        <v>500</v>
      </c>
      <c r="G19" s="555">
        <v>63</v>
      </c>
      <c r="H19" s="555">
        <v>1846</v>
      </c>
      <c r="I19" s="555">
        <v>2497</v>
      </c>
      <c r="J19" s="555">
        <v>3839</v>
      </c>
      <c r="K19" s="555">
        <v>17106</v>
      </c>
      <c r="L19" s="555">
        <v>20945</v>
      </c>
    </row>
    <row r="20" spans="1:12" s="246" customFormat="1" ht="13.5" customHeight="1" x14ac:dyDescent="0.4">
      <c r="A20" s="554" t="s">
        <v>23</v>
      </c>
      <c r="B20" s="555">
        <v>215</v>
      </c>
      <c r="C20" s="555">
        <v>31</v>
      </c>
      <c r="D20" s="555">
        <v>246</v>
      </c>
      <c r="E20" s="555">
        <v>11</v>
      </c>
      <c r="F20" s="555">
        <v>5</v>
      </c>
      <c r="G20" s="555">
        <v>13</v>
      </c>
      <c r="H20" s="555">
        <v>4</v>
      </c>
      <c r="I20" s="555">
        <v>33</v>
      </c>
      <c r="J20" s="555">
        <v>239</v>
      </c>
      <c r="K20" s="555">
        <v>40</v>
      </c>
      <c r="L20" s="555">
        <v>279</v>
      </c>
    </row>
    <row r="21" spans="1:12" s="246" customFormat="1" ht="13.5" customHeight="1" x14ac:dyDescent="0.4">
      <c r="A21" s="554" t="s">
        <v>24</v>
      </c>
      <c r="B21" s="555">
        <v>921</v>
      </c>
      <c r="C21" s="555">
        <v>383</v>
      </c>
      <c r="D21" s="555">
        <v>1304</v>
      </c>
      <c r="E21" s="555">
        <v>3</v>
      </c>
      <c r="F21" s="555">
        <v>0</v>
      </c>
      <c r="G21" s="555">
        <v>0</v>
      </c>
      <c r="H21" s="555">
        <v>1</v>
      </c>
      <c r="I21" s="555">
        <v>4</v>
      </c>
      <c r="J21" s="555">
        <v>924</v>
      </c>
      <c r="K21" s="555">
        <v>384</v>
      </c>
      <c r="L21" s="555">
        <v>1308</v>
      </c>
    </row>
    <row r="22" spans="1:12" s="246" customFormat="1" ht="13.5" customHeight="1" x14ac:dyDescent="0.4">
      <c r="A22" s="554" t="s">
        <v>25</v>
      </c>
      <c r="B22" s="555">
        <v>41281</v>
      </c>
      <c r="C22" s="555">
        <v>70422</v>
      </c>
      <c r="D22" s="555">
        <v>111703</v>
      </c>
      <c r="E22" s="555">
        <v>238</v>
      </c>
      <c r="F22" s="555">
        <v>964</v>
      </c>
      <c r="G22" s="555">
        <v>412</v>
      </c>
      <c r="H22" s="555">
        <v>5032</v>
      </c>
      <c r="I22" s="555">
        <v>6646</v>
      </c>
      <c r="J22" s="555">
        <v>41931</v>
      </c>
      <c r="K22" s="555">
        <v>76418</v>
      </c>
      <c r="L22" s="555">
        <v>118349</v>
      </c>
    </row>
    <row r="23" spans="1:12" s="246" customFormat="1" ht="13.5" customHeight="1" x14ac:dyDescent="0.4">
      <c r="A23" s="554" t="s">
        <v>26</v>
      </c>
      <c r="B23" s="555">
        <v>370</v>
      </c>
      <c r="C23" s="555">
        <v>325</v>
      </c>
      <c r="D23" s="555">
        <v>695</v>
      </c>
      <c r="E23" s="555">
        <v>0</v>
      </c>
      <c r="F23" s="555">
        <v>3</v>
      </c>
      <c r="G23" s="555">
        <v>0</v>
      </c>
      <c r="H23" s="555">
        <v>4</v>
      </c>
      <c r="I23" s="555">
        <v>7</v>
      </c>
      <c r="J23" s="555">
        <v>370</v>
      </c>
      <c r="K23" s="555">
        <v>332</v>
      </c>
      <c r="L23" s="555">
        <v>702</v>
      </c>
    </row>
    <row r="24" spans="1:12" s="246" customFormat="1" ht="13.5" customHeight="1" x14ac:dyDescent="0.4">
      <c r="A24" s="554" t="s">
        <v>27</v>
      </c>
      <c r="B24" s="555">
        <v>16142</v>
      </c>
      <c r="C24" s="555">
        <v>39746</v>
      </c>
      <c r="D24" s="555">
        <v>55888</v>
      </c>
      <c r="E24" s="555">
        <v>152</v>
      </c>
      <c r="F24" s="555">
        <v>755</v>
      </c>
      <c r="G24" s="555">
        <v>345</v>
      </c>
      <c r="H24" s="555">
        <v>4558</v>
      </c>
      <c r="I24" s="555">
        <v>5810</v>
      </c>
      <c r="J24" s="555">
        <v>16639</v>
      </c>
      <c r="K24" s="555">
        <v>45059</v>
      </c>
      <c r="L24" s="555">
        <v>61698</v>
      </c>
    </row>
    <row r="25" spans="1:12" s="246" customFormat="1" ht="13.5" customHeight="1" x14ac:dyDescent="0.4">
      <c r="A25" s="554" t="s">
        <v>28</v>
      </c>
      <c r="B25" s="555">
        <v>980</v>
      </c>
      <c r="C25" s="555">
        <v>1434</v>
      </c>
      <c r="D25" s="555">
        <v>2414</v>
      </c>
      <c r="E25" s="555">
        <v>0</v>
      </c>
      <c r="F25" s="555">
        <v>0</v>
      </c>
      <c r="G25" s="555">
        <v>0</v>
      </c>
      <c r="H25" s="555">
        <v>4</v>
      </c>
      <c r="I25" s="555">
        <v>4</v>
      </c>
      <c r="J25" s="555">
        <v>980</v>
      </c>
      <c r="K25" s="555">
        <v>1438</v>
      </c>
      <c r="L25" s="555">
        <v>2418</v>
      </c>
    </row>
    <row r="26" spans="1:12" s="246" customFormat="1" ht="13.5" customHeight="1" x14ac:dyDescent="0.4">
      <c r="A26" s="556" t="s">
        <v>29</v>
      </c>
      <c r="B26" s="557">
        <v>461</v>
      </c>
      <c r="C26" s="557">
        <v>230</v>
      </c>
      <c r="D26" s="557">
        <v>691</v>
      </c>
      <c r="E26" s="557">
        <v>7</v>
      </c>
      <c r="F26" s="557">
        <v>1</v>
      </c>
      <c r="G26" s="557">
        <v>0</v>
      </c>
      <c r="H26" s="557">
        <v>0</v>
      </c>
      <c r="I26" s="557">
        <v>8</v>
      </c>
      <c r="J26" s="557">
        <v>468</v>
      </c>
      <c r="K26" s="557">
        <v>231</v>
      </c>
      <c r="L26" s="557">
        <v>699</v>
      </c>
    </row>
    <row r="27" spans="1:12" s="246" customFormat="1" ht="13.5" customHeight="1" x14ac:dyDescent="0.4">
      <c r="A27" s="556" t="s">
        <v>397</v>
      </c>
      <c r="B27" s="557">
        <v>239</v>
      </c>
      <c r="C27" s="557">
        <v>937</v>
      </c>
      <c r="D27" s="557">
        <v>1176</v>
      </c>
      <c r="E27" s="557">
        <v>1</v>
      </c>
      <c r="F27" s="557">
        <v>20</v>
      </c>
      <c r="G27" s="557">
        <v>2</v>
      </c>
      <c r="H27" s="557">
        <v>16</v>
      </c>
      <c r="I27" s="557">
        <v>39</v>
      </c>
      <c r="J27" s="557">
        <v>242</v>
      </c>
      <c r="K27" s="557">
        <v>973</v>
      </c>
      <c r="L27" s="557">
        <v>1215</v>
      </c>
    </row>
    <row r="28" spans="1:12" s="246" customFormat="1" ht="18" customHeight="1" x14ac:dyDescent="0.4">
      <c r="A28" s="244" t="s">
        <v>30</v>
      </c>
      <c r="B28" s="245">
        <v>201165</v>
      </c>
      <c r="C28" s="245">
        <v>419666</v>
      </c>
      <c r="D28" s="245">
        <v>620831</v>
      </c>
      <c r="E28" s="245">
        <v>813</v>
      </c>
      <c r="F28" s="245">
        <v>6102</v>
      </c>
      <c r="G28" s="245">
        <v>1375</v>
      </c>
      <c r="H28" s="245">
        <v>32917</v>
      </c>
      <c r="I28" s="245">
        <v>41207</v>
      </c>
      <c r="J28" s="245">
        <v>203353</v>
      </c>
      <c r="K28" s="245">
        <v>458685</v>
      </c>
      <c r="L28" s="245">
        <v>662038</v>
      </c>
    </row>
    <row r="29" spans="1:12" x14ac:dyDescent="0.4">
      <c r="A29" s="249" t="s">
        <v>31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</row>
    <row r="30" spans="1:12" x14ac:dyDescent="0.4">
      <c r="A30" s="249" t="s">
        <v>32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</row>
  </sheetData>
  <mergeCells count="7">
    <mergeCell ref="A4:A6"/>
    <mergeCell ref="B4:D5"/>
    <mergeCell ref="E4:I4"/>
    <mergeCell ref="J4:L5"/>
    <mergeCell ref="E5:F5"/>
    <mergeCell ref="G5:H5"/>
    <mergeCell ref="I5:I6"/>
  </mergeCells>
  <pageMargins left="0.7" right="0.7" top="0.75" bottom="0.75" header="0.3" footer="0.3"/>
  <pageSetup paperSize="9" orientation="landscape" r:id="rId1"/>
  <headerFooter alignWithMargins="0">
    <oddFooter>&amp;RFonte: Tab.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28"/>
  <sheetViews>
    <sheetView workbookViewId="0">
      <selection activeCell="B4" sqref="B4:L27"/>
    </sheetView>
  </sheetViews>
  <sheetFormatPr defaultColWidth="10.83203125" defaultRowHeight="12.3" x14ac:dyDescent="0.4"/>
  <cols>
    <col min="1" max="1" width="5.71875" style="61" customWidth="1"/>
    <col min="2" max="2" width="25.83203125" style="61" customWidth="1"/>
    <col min="3" max="4" width="9.1640625" style="61" customWidth="1"/>
    <col min="5" max="6" width="9" style="61" customWidth="1"/>
    <col min="7" max="7" width="9.44140625" style="61" customWidth="1"/>
    <col min="8" max="8" width="8.71875" style="61" customWidth="1"/>
    <col min="9" max="12" width="8.44140625" style="61" customWidth="1"/>
    <col min="13" max="16384" width="10.83203125" style="61"/>
  </cols>
  <sheetData>
    <row r="1" spans="1:28" s="220" customFormat="1" ht="21.75" customHeight="1" x14ac:dyDescent="0.4">
      <c r="A1" s="671" t="s">
        <v>412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</row>
    <row r="2" spans="1:28" s="2" customFormat="1" ht="20.25" customHeight="1" x14ac:dyDescent="0.5">
      <c r="B2" s="662" t="s">
        <v>76</v>
      </c>
      <c r="C2" s="662"/>
      <c r="D2" s="662"/>
      <c r="E2" s="662"/>
      <c r="F2" s="662"/>
      <c r="G2" s="662"/>
      <c r="H2" s="662"/>
      <c r="I2" s="662"/>
      <c r="J2" s="662"/>
      <c r="K2" s="662"/>
      <c r="L2" s="662"/>
    </row>
    <row r="3" spans="1:28" s="56" customFormat="1" ht="7.8" thickBot="1" x14ac:dyDescent="0.3"/>
    <row r="4" spans="1:28" s="56" customFormat="1" ht="24.25" customHeight="1" x14ac:dyDescent="0.25">
      <c r="B4" s="665" t="s">
        <v>0</v>
      </c>
      <c r="C4" s="663" t="s">
        <v>63</v>
      </c>
      <c r="D4" s="667"/>
      <c r="E4" s="663" t="s">
        <v>64</v>
      </c>
      <c r="F4" s="667"/>
      <c r="G4" s="663" t="s">
        <v>65</v>
      </c>
      <c r="H4" s="667"/>
      <c r="I4" s="663" t="s">
        <v>66</v>
      </c>
      <c r="J4" s="667"/>
      <c r="K4" s="663" t="s">
        <v>30</v>
      </c>
      <c r="L4" s="664"/>
    </row>
    <row r="5" spans="1:28" s="56" customFormat="1" ht="35.200000000000003" customHeight="1" x14ac:dyDescent="0.4">
      <c r="B5" s="666"/>
      <c r="C5" s="283" t="s">
        <v>77</v>
      </c>
      <c r="D5" s="283" t="s">
        <v>78</v>
      </c>
      <c r="E5" s="283" t="s">
        <v>77</v>
      </c>
      <c r="F5" s="283" t="s">
        <v>78</v>
      </c>
      <c r="G5" s="283" t="s">
        <v>77</v>
      </c>
      <c r="H5" s="283" t="s">
        <v>78</v>
      </c>
      <c r="I5" s="283" t="s">
        <v>77</v>
      </c>
      <c r="J5" s="283" t="s">
        <v>78</v>
      </c>
      <c r="K5" s="283" t="s">
        <v>77</v>
      </c>
      <c r="L5" s="284" t="s">
        <v>78</v>
      </c>
    </row>
    <row r="6" spans="1:28" s="56" customFormat="1" ht="17.95" customHeight="1" x14ac:dyDescent="0.35">
      <c r="B6" s="58" t="s">
        <v>10</v>
      </c>
      <c r="C6" s="54">
        <v>0.21499466819785101</v>
      </c>
      <c r="D6" s="59">
        <v>49.129439750635697</v>
      </c>
      <c r="E6" s="54">
        <v>0.184531153608883</v>
      </c>
      <c r="F6" s="59">
        <v>48.435225169648398</v>
      </c>
      <c r="G6" s="54">
        <v>0.20426254243681599</v>
      </c>
      <c r="H6" s="59">
        <v>48.356657864956603</v>
      </c>
      <c r="I6" s="54">
        <v>0.28913552307286899</v>
      </c>
      <c r="J6" s="59">
        <v>50.606032892595302</v>
      </c>
      <c r="K6" s="54">
        <v>0.25540988195772901</v>
      </c>
      <c r="L6" s="60">
        <v>49.896104138478002</v>
      </c>
    </row>
    <row r="7" spans="1:28" s="56" customFormat="1" ht="17.95" customHeight="1" x14ac:dyDescent="0.35">
      <c r="B7" s="58" t="s">
        <v>11</v>
      </c>
      <c r="C7" s="54">
        <v>0.5</v>
      </c>
      <c r="D7" s="59">
        <v>57</v>
      </c>
      <c r="E7" s="54"/>
      <c r="F7" s="59"/>
      <c r="G7" s="54">
        <v>0.6</v>
      </c>
      <c r="H7" s="59">
        <v>55</v>
      </c>
      <c r="I7" s="54">
        <v>0.41802916482545299</v>
      </c>
      <c r="J7" s="59">
        <v>52.745912505523599</v>
      </c>
      <c r="K7" s="54">
        <v>0.41826604897418901</v>
      </c>
      <c r="L7" s="60">
        <v>52.7502757555703</v>
      </c>
    </row>
    <row r="8" spans="1:28" s="56" customFormat="1" ht="17.95" customHeight="1" x14ac:dyDescent="0.35">
      <c r="B8" s="58" t="s">
        <v>12</v>
      </c>
      <c r="C8" s="54">
        <v>0.39285714285714302</v>
      </c>
      <c r="D8" s="59">
        <v>54.642857142857103</v>
      </c>
      <c r="E8" s="54">
        <v>6.25E-2</v>
      </c>
      <c r="F8" s="59">
        <v>42.28125</v>
      </c>
      <c r="G8" s="54">
        <v>0.41176470588235298</v>
      </c>
      <c r="H8" s="59">
        <v>51.882352941176499</v>
      </c>
      <c r="I8" s="54">
        <v>0.138461538461538</v>
      </c>
      <c r="J8" s="59">
        <v>50.046153846153899</v>
      </c>
      <c r="K8" s="54">
        <v>0.20422535211267601</v>
      </c>
      <c r="L8" s="60">
        <v>49.422535211267601</v>
      </c>
    </row>
    <row r="9" spans="1:28" s="56" customFormat="1" ht="17.95" customHeight="1" x14ac:dyDescent="0.35">
      <c r="B9" s="58" t="s">
        <v>13</v>
      </c>
      <c r="C9" s="54">
        <v>0.14760914760914801</v>
      </c>
      <c r="D9" s="59">
        <v>47.8794178794179</v>
      </c>
      <c r="E9" s="54">
        <v>9.8412698412698396E-2</v>
      </c>
      <c r="F9" s="59">
        <v>46.206349206349202</v>
      </c>
      <c r="G9" s="54">
        <v>0.10062893081761</v>
      </c>
      <c r="H9" s="59">
        <v>46.679245283018901</v>
      </c>
      <c r="I9" s="54">
        <v>0.14888888888888899</v>
      </c>
      <c r="J9" s="59">
        <v>47.822666666666699</v>
      </c>
      <c r="K9" s="54">
        <v>0.14134165366614701</v>
      </c>
      <c r="L9" s="60">
        <v>47.615600624024999</v>
      </c>
    </row>
    <row r="10" spans="1:28" s="56" customFormat="1" ht="17.95" customHeight="1" x14ac:dyDescent="0.35">
      <c r="B10" s="58" t="s">
        <v>14</v>
      </c>
      <c r="C10" s="54">
        <v>0.27058823529411802</v>
      </c>
      <c r="D10" s="59">
        <v>51.668449197861001</v>
      </c>
      <c r="E10" s="54">
        <v>0.248475609756098</v>
      </c>
      <c r="F10" s="59">
        <v>51.647865853658502</v>
      </c>
      <c r="G10" s="54">
        <v>0.27374301675977702</v>
      </c>
      <c r="H10" s="59">
        <v>53.042830540037201</v>
      </c>
      <c r="I10" s="54">
        <v>0.276628748707342</v>
      </c>
      <c r="J10" s="59">
        <v>51.5739400206825</v>
      </c>
      <c r="K10" s="54">
        <v>0.27031019202363399</v>
      </c>
      <c r="L10" s="60">
        <v>51.8018217626785</v>
      </c>
    </row>
    <row r="11" spans="1:28" s="56" customFormat="1" ht="17.95" customHeight="1" x14ac:dyDescent="0.35">
      <c r="B11" s="58" t="s">
        <v>15</v>
      </c>
      <c r="C11" s="54">
        <v>0.434782608695652</v>
      </c>
      <c r="D11" s="59">
        <v>55.260869565217398</v>
      </c>
      <c r="E11" s="54">
        <v>0.157894736842105</v>
      </c>
      <c r="F11" s="59">
        <v>53.052631578947398</v>
      </c>
      <c r="G11" s="54">
        <v>0.33333333333333298</v>
      </c>
      <c r="H11" s="59">
        <v>55.866666666666703</v>
      </c>
      <c r="I11" s="54">
        <v>0.49090909090909102</v>
      </c>
      <c r="J11" s="59">
        <v>56.0818181818182</v>
      </c>
      <c r="K11" s="54">
        <v>0.43113772455089799</v>
      </c>
      <c r="L11" s="60">
        <v>55.604790419161702</v>
      </c>
    </row>
    <row r="12" spans="1:28" s="56" customFormat="1" ht="17.95" customHeight="1" x14ac:dyDescent="0.35">
      <c r="B12" s="58" t="s">
        <v>16</v>
      </c>
      <c r="C12" s="54">
        <v>0.113989637305699</v>
      </c>
      <c r="D12" s="59">
        <v>48.129533678756502</v>
      </c>
      <c r="E12" s="54">
        <v>7.2992700729927001E-2</v>
      </c>
      <c r="F12" s="59">
        <v>47.102189781021899</v>
      </c>
      <c r="G12" s="54">
        <v>0.17857142857142899</v>
      </c>
      <c r="H12" s="59">
        <v>48.940476190476197</v>
      </c>
      <c r="I12" s="54">
        <v>0.119631901840491</v>
      </c>
      <c r="J12" s="59">
        <v>47.840490797546003</v>
      </c>
      <c r="K12" s="54">
        <v>0.116216216216216</v>
      </c>
      <c r="L12" s="60">
        <v>47.9040540540541</v>
      </c>
    </row>
    <row r="13" spans="1:28" s="56" customFormat="1" ht="17.95" customHeight="1" x14ac:dyDescent="0.35">
      <c r="B13" s="58" t="s">
        <v>17</v>
      </c>
      <c r="C13" s="54">
        <v>0.22541966426858501</v>
      </c>
      <c r="D13" s="59">
        <v>51.460431654676299</v>
      </c>
      <c r="E13" s="54">
        <v>0.15833333333333299</v>
      </c>
      <c r="F13" s="59">
        <v>49.5</v>
      </c>
      <c r="G13" s="54">
        <v>0.162162162162162</v>
      </c>
      <c r="H13" s="59">
        <v>50.581081081081102</v>
      </c>
      <c r="I13" s="54">
        <v>0.29117785077428399</v>
      </c>
      <c r="J13" s="59">
        <v>52.253636790239298</v>
      </c>
      <c r="K13" s="54">
        <v>0.275992438563327</v>
      </c>
      <c r="L13" s="60">
        <v>52.042722117202302</v>
      </c>
    </row>
    <row r="14" spans="1:28" s="56" customFormat="1" ht="17.95" customHeight="1" x14ac:dyDescent="0.35">
      <c r="B14" s="58" t="s">
        <v>38</v>
      </c>
      <c r="C14" s="54">
        <v>0.25961538461538503</v>
      </c>
      <c r="D14" s="59">
        <v>55.711538461538503</v>
      </c>
      <c r="E14" s="54">
        <v>0.16470588235294101</v>
      </c>
      <c r="F14" s="59">
        <v>53.552941176470597</v>
      </c>
      <c r="G14" s="54">
        <v>0.51515151515151503</v>
      </c>
      <c r="H14" s="59">
        <v>58.090909090909101</v>
      </c>
      <c r="I14" s="54">
        <v>0.23027718550106599</v>
      </c>
      <c r="J14" s="59">
        <v>54.4157782515992</v>
      </c>
      <c r="K14" s="54">
        <v>0.24023154848046299</v>
      </c>
      <c r="L14" s="60">
        <v>54.680173661360399</v>
      </c>
    </row>
    <row r="15" spans="1:28" s="56" customFormat="1" ht="17.95" customHeight="1" x14ac:dyDescent="0.35">
      <c r="B15" s="58" t="s">
        <v>19</v>
      </c>
      <c r="C15" s="54">
        <v>7.3719582112370993E-2</v>
      </c>
      <c r="D15" s="59">
        <v>46.123311886864599</v>
      </c>
      <c r="E15" s="54">
        <v>6.7991631799163205E-2</v>
      </c>
      <c r="F15" s="59">
        <v>45.189300657501498</v>
      </c>
      <c r="G15" s="54">
        <v>6.7284479401915703E-2</v>
      </c>
      <c r="H15" s="59">
        <v>44.4549489915116</v>
      </c>
      <c r="I15" s="54">
        <v>9.5829261664247795E-2</v>
      </c>
      <c r="J15" s="59">
        <v>47.118414737803803</v>
      </c>
      <c r="K15" s="54">
        <v>8.6304585230254305E-2</v>
      </c>
      <c r="L15" s="60">
        <v>46.546735168559998</v>
      </c>
    </row>
    <row r="16" spans="1:28" s="56" customFormat="1" ht="17.95" customHeight="1" x14ac:dyDescent="0.35">
      <c r="B16" s="58" t="s">
        <v>20</v>
      </c>
      <c r="C16" s="54">
        <v>0.12333722287047801</v>
      </c>
      <c r="D16" s="59">
        <v>46.203267211201897</v>
      </c>
      <c r="E16" s="54">
        <v>0.107261948869952</v>
      </c>
      <c r="F16" s="59">
        <v>45.130603927380498</v>
      </c>
      <c r="G16" s="54">
        <v>0.105934065934066</v>
      </c>
      <c r="H16" s="59">
        <v>45.314725274725298</v>
      </c>
      <c r="I16" s="54">
        <v>0.143499927427549</v>
      </c>
      <c r="J16" s="59">
        <v>46.179786153176302</v>
      </c>
      <c r="K16" s="54">
        <v>0.13120394451668799</v>
      </c>
      <c r="L16" s="60">
        <v>45.978489380147401</v>
      </c>
    </row>
    <row r="17" spans="2:12" s="56" customFormat="1" ht="17.95" customHeight="1" x14ac:dyDescent="0.35">
      <c r="B17" s="58" t="s">
        <v>21</v>
      </c>
      <c r="C17" s="54">
        <v>9.8191214470284199E-2</v>
      </c>
      <c r="D17" s="59">
        <v>47.514211886304899</v>
      </c>
      <c r="E17" s="54">
        <v>0.19047619047618999</v>
      </c>
      <c r="F17" s="59">
        <v>47.634920634920597</v>
      </c>
      <c r="G17" s="54">
        <v>0.14000000000000001</v>
      </c>
      <c r="H17" s="59">
        <v>46.9</v>
      </c>
      <c r="I17" s="54">
        <v>0.18211182891512601</v>
      </c>
      <c r="J17" s="59">
        <v>47.010024504344003</v>
      </c>
      <c r="K17" s="54">
        <v>0.17851867482591299</v>
      </c>
      <c r="L17" s="60">
        <v>47.034184427094303</v>
      </c>
    </row>
    <row r="18" spans="2:12" s="56" customFormat="1" ht="17.95" customHeight="1" x14ac:dyDescent="0.35">
      <c r="B18" s="58" t="s">
        <v>22</v>
      </c>
      <c r="C18" s="54">
        <v>0.14199475065616801</v>
      </c>
      <c r="D18" s="59">
        <v>47.701312335958001</v>
      </c>
      <c r="E18" s="54">
        <v>0.152713891444342</v>
      </c>
      <c r="F18" s="59">
        <v>47.463661453541903</v>
      </c>
      <c r="G18" s="54">
        <v>8.3011583011582998E-2</v>
      </c>
      <c r="H18" s="59">
        <v>44.281853281853301</v>
      </c>
      <c r="I18" s="54">
        <v>0.14447665056360701</v>
      </c>
      <c r="J18" s="59">
        <v>46.778743961352703</v>
      </c>
      <c r="K18" s="54">
        <v>0.142932187201528</v>
      </c>
      <c r="L18" s="60">
        <v>46.920391595033401</v>
      </c>
    </row>
    <row r="19" spans="2:12" s="56" customFormat="1" ht="20.399999999999999" x14ac:dyDescent="0.35">
      <c r="B19" s="58" t="s">
        <v>23</v>
      </c>
      <c r="C19" s="54">
        <v>0.28205128205128199</v>
      </c>
      <c r="D19" s="59">
        <v>53.461538461538503</v>
      </c>
      <c r="E19" s="54">
        <v>0.13888888888888901</v>
      </c>
      <c r="F19" s="59">
        <v>51.6666666666667</v>
      </c>
      <c r="G19" s="54">
        <v>4.5454545454545497E-2</v>
      </c>
      <c r="H19" s="59">
        <v>47.636363636363598</v>
      </c>
      <c r="I19" s="54">
        <v>0.26896551724137902</v>
      </c>
      <c r="J19" s="59">
        <v>51.482758620689701</v>
      </c>
      <c r="K19" s="54">
        <v>0.23843416370106801</v>
      </c>
      <c r="L19" s="60">
        <v>51.7544483985765</v>
      </c>
    </row>
    <row r="20" spans="2:12" s="56" customFormat="1" ht="17.95" customHeight="1" x14ac:dyDescent="0.35">
      <c r="B20" s="58" t="s">
        <v>24</v>
      </c>
      <c r="C20" s="54">
        <v>0.213675213675214</v>
      </c>
      <c r="D20" s="59">
        <v>51.461538461538503</v>
      </c>
      <c r="E20" s="54">
        <v>0.22881355932203401</v>
      </c>
      <c r="F20" s="59">
        <v>52.516949152542402</v>
      </c>
      <c r="G20" s="54">
        <v>0.15476190476190499</v>
      </c>
      <c r="H20" s="59">
        <v>50.678571428571402</v>
      </c>
      <c r="I20" s="54">
        <v>0.228211009174312</v>
      </c>
      <c r="J20" s="59">
        <v>52.764908256880702</v>
      </c>
      <c r="K20" s="54">
        <v>0.220948012232416</v>
      </c>
      <c r="L20" s="60">
        <v>52.375382262996901</v>
      </c>
    </row>
    <row r="21" spans="2:12" s="56" customFormat="1" ht="17.95" customHeight="1" x14ac:dyDescent="0.35">
      <c r="B21" s="58" t="s">
        <v>25</v>
      </c>
      <c r="C21" s="54">
        <v>0.18084630706068899</v>
      </c>
      <c r="D21" s="59">
        <v>50.8734197796838</v>
      </c>
      <c r="E21" s="54">
        <v>0.22010827532869301</v>
      </c>
      <c r="F21" s="59">
        <v>51.719721577726197</v>
      </c>
      <c r="G21" s="54">
        <v>0.171770248233376</v>
      </c>
      <c r="H21" s="59">
        <v>50.666243884761698</v>
      </c>
      <c r="I21" s="54">
        <v>0.20690891704518299</v>
      </c>
      <c r="J21" s="59">
        <v>51.009177358089602</v>
      </c>
      <c r="K21" s="54">
        <v>0.20129453119718799</v>
      </c>
      <c r="L21" s="60">
        <v>51.0425961603461</v>
      </c>
    </row>
    <row r="22" spans="2:12" s="56" customFormat="1" ht="17.95" customHeight="1" x14ac:dyDescent="0.35">
      <c r="B22" s="58" t="s">
        <v>26</v>
      </c>
      <c r="C22" s="54">
        <v>0.232876712328767</v>
      </c>
      <c r="D22" s="59">
        <v>52.301369863013697</v>
      </c>
      <c r="E22" s="54">
        <v>0.17948717948717899</v>
      </c>
      <c r="F22" s="59">
        <v>52.769230769230802</v>
      </c>
      <c r="G22" s="54">
        <v>0.20754716981132099</v>
      </c>
      <c r="H22" s="59">
        <v>54.415094339622598</v>
      </c>
      <c r="I22" s="54">
        <v>0.34450651769087498</v>
      </c>
      <c r="J22" s="59">
        <v>55.344506517690903</v>
      </c>
      <c r="K22" s="54">
        <v>0.31339031339031298</v>
      </c>
      <c r="L22" s="60">
        <v>54.814814814814802</v>
      </c>
    </row>
    <row r="23" spans="2:12" s="56" customFormat="1" ht="20.399999999999999" x14ac:dyDescent="0.35">
      <c r="B23" s="58" t="s">
        <v>27</v>
      </c>
      <c r="C23" s="54">
        <v>0.181716118684844</v>
      </c>
      <c r="D23" s="59">
        <v>50.293664795509201</v>
      </c>
      <c r="E23" s="54">
        <v>0.20411133345461199</v>
      </c>
      <c r="F23" s="59">
        <v>51.7651446243406</v>
      </c>
      <c r="G23" s="54">
        <v>0.16910453085979299</v>
      </c>
      <c r="H23" s="59">
        <v>49.885123082411702</v>
      </c>
      <c r="I23" s="54">
        <v>0.23730635781654699</v>
      </c>
      <c r="J23" s="59">
        <v>51.697478375604803</v>
      </c>
      <c r="K23" s="54">
        <v>0.22001426348547701</v>
      </c>
      <c r="L23" s="60">
        <v>51.3374286825726</v>
      </c>
    </row>
    <row r="24" spans="2:12" s="56" customFormat="1" ht="17.95" customHeight="1" x14ac:dyDescent="0.35">
      <c r="B24" s="58" t="s">
        <v>28</v>
      </c>
      <c r="C24" s="54">
        <v>0.26279069767441898</v>
      </c>
      <c r="D24" s="59">
        <v>54.248837209302302</v>
      </c>
      <c r="E24" s="54">
        <v>0.26637554585152801</v>
      </c>
      <c r="F24" s="59">
        <v>54.663755458515297</v>
      </c>
      <c r="G24" s="54">
        <v>0.19008264462809901</v>
      </c>
      <c r="H24" s="59">
        <v>52.9752066115703</v>
      </c>
      <c r="I24" s="54">
        <v>0.26890243902438998</v>
      </c>
      <c r="J24" s="59">
        <v>54.686585365853702</v>
      </c>
      <c r="K24" s="54">
        <v>0.263636363636364</v>
      </c>
      <c r="L24" s="60">
        <v>54.521074380165302</v>
      </c>
    </row>
    <row r="25" spans="2:12" s="56" customFormat="1" ht="17.95" customHeight="1" x14ac:dyDescent="0.35">
      <c r="B25" s="58" t="s">
        <v>29</v>
      </c>
      <c r="C25" s="54">
        <v>0.53714285714285703</v>
      </c>
      <c r="D25" s="524">
        <v>59.24</v>
      </c>
      <c r="E25" s="54">
        <v>0.52857142857142903</v>
      </c>
      <c r="F25" s="524">
        <v>58.785714285714299</v>
      </c>
      <c r="G25" s="54">
        <v>0.49295774647887303</v>
      </c>
      <c r="H25" s="524">
        <v>58.8591549295775</v>
      </c>
      <c r="I25" s="54">
        <v>0.52480417754569197</v>
      </c>
      <c r="J25" s="524">
        <v>58.409921671018303</v>
      </c>
      <c r="K25" s="54">
        <v>0.52503576537911301</v>
      </c>
      <c r="L25" s="60">
        <v>58.7010014306152</v>
      </c>
    </row>
    <row r="26" spans="2:12" s="56" customFormat="1" ht="25" customHeight="1" x14ac:dyDescent="0.35">
      <c r="B26" s="58" t="s">
        <v>397</v>
      </c>
      <c r="C26" s="54"/>
      <c r="D26" s="59"/>
      <c r="E26" s="54"/>
      <c r="F26" s="59"/>
      <c r="G26" s="54">
        <v>3.9612676056338003E-2</v>
      </c>
      <c r="H26" s="59">
        <v>42.423415492957702</v>
      </c>
      <c r="I26" s="54">
        <v>1.26582278481013E-2</v>
      </c>
      <c r="J26" s="59">
        <v>36.620253164556999</v>
      </c>
      <c r="K26" s="54">
        <v>3.7860082304526699E-2</v>
      </c>
      <c r="L26" s="60">
        <v>42.046090534979399</v>
      </c>
    </row>
    <row r="27" spans="2:12" s="56" customFormat="1" ht="24.25" customHeight="1" thickBot="1" x14ac:dyDescent="0.3">
      <c r="B27" s="285" t="s">
        <v>30</v>
      </c>
      <c r="C27" s="294">
        <v>0.135851552609493</v>
      </c>
      <c r="D27" s="295">
        <v>48.042133113326997</v>
      </c>
      <c r="E27" s="294">
        <v>0.13338975415989801</v>
      </c>
      <c r="F27" s="295">
        <v>47.586371640344503</v>
      </c>
      <c r="G27" s="294">
        <v>0.12642264888552601</v>
      </c>
      <c r="H27" s="295">
        <v>46.965698792521799</v>
      </c>
      <c r="I27" s="294">
        <v>0.174428377268601</v>
      </c>
      <c r="J27" s="295">
        <v>48.962535358726001</v>
      </c>
      <c r="K27" s="294">
        <v>0.159394041925846</v>
      </c>
      <c r="L27" s="296">
        <v>48.519101968804897</v>
      </c>
    </row>
    <row r="28" spans="2:12" s="56" customFormat="1" ht="38.25" customHeight="1" x14ac:dyDescent="0.25"/>
  </sheetData>
  <mergeCells count="8">
    <mergeCell ref="A1:L1"/>
    <mergeCell ref="B2:L2"/>
    <mergeCell ref="B4:B5"/>
    <mergeCell ref="C4:D4"/>
    <mergeCell ref="E4:F4"/>
    <mergeCell ref="G4:H4"/>
    <mergeCell ref="I4:J4"/>
    <mergeCell ref="K4:L4"/>
  </mergeCells>
  <pageMargins left="0.75" right="0.75" top="1" bottom="1" header="0.5" footer="0.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2"/>
  <sheetViews>
    <sheetView workbookViewId="0">
      <selection activeCell="C4" sqref="C4:I11"/>
    </sheetView>
  </sheetViews>
  <sheetFormatPr defaultColWidth="10.83203125" defaultRowHeight="12.3" x14ac:dyDescent="0.4"/>
  <cols>
    <col min="1" max="1" width="1" style="227" customWidth="1"/>
    <col min="2" max="2" width="2.27734375" style="227" customWidth="1"/>
    <col min="3" max="3" width="24.44140625" style="227" customWidth="1"/>
    <col min="4" max="9" width="9.71875" style="227" customWidth="1"/>
    <col min="10" max="10" width="4.71875" style="227" customWidth="1"/>
    <col min="11" max="16384" width="10.83203125" style="227"/>
  </cols>
  <sheetData>
    <row r="1" spans="1:26" s="220" customFormat="1" ht="21.75" customHeight="1" x14ac:dyDescent="0.4">
      <c r="A1" s="671" t="s">
        <v>413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</row>
    <row r="2" spans="1:26" s="2" customFormat="1" ht="20.25" customHeight="1" x14ac:dyDescent="0.5">
      <c r="B2" s="662" t="s">
        <v>358</v>
      </c>
      <c r="C2" s="662"/>
      <c r="D2" s="662"/>
      <c r="E2" s="662"/>
      <c r="F2" s="662"/>
      <c r="G2" s="662"/>
      <c r="H2" s="662"/>
      <c r="I2" s="662"/>
      <c r="J2" s="662"/>
      <c r="K2" s="662"/>
      <c r="L2" s="662"/>
    </row>
    <row r="3" spans="1:26" s="222" customFormat="1" ht="7.5" x14ac:dyDescent="0.25"/>
    <row r="4" spans="1:26" s="222" customFormat="1" ht="25.5" customHeight="1" x14ac:dyDescent="0.25">
      <c r="C4" s="672" t="s">
        <v>359</v>
      </c>
      <c r="D4" s="674" t="s">
        <v>360</v>
      </c>
      <c r="E4" s="675"/>
      <c r="F4" s="675"/>
      <c r="G4" s="676" t="s">
        <v>361</v>
      </c>
      <c r="H4" s="676"/>
      <c r="I4" s="676"/>
    </row>
    <row r="5" spans="1:26" s="222" customFormat="1" ht="11.4" x14ac:dyDescent="0.25">
      <c r="C5" s="673"/>
      <c r="D5" s="297" t="s">
        <v>7</v>
      </c>
      <c r="E5" s="298" t="s">
        <v>8</v>
      </c>
      <c r="F5" s="298" t="s">
        <v>9</v>
      </c>
      <c r="G5" s="299" t="s">
        <v>314</v>
      </c>
      <c r="H5" s="299" t="s">
        <v>313</v>
      </c>
      <c r="I5" s="299" t="s">
        <v>312</v>
      </c>
    </row>
    <row r="6" spans="1:26" s="222" customFormat="1" ht="18" customHeight="1" x14ac:dyDescent="0.3">
      <c r="C6" s="223" t="s">
        <v>45</v>
      </c>
      <c r="D6" s="224">
        <v>49.050383599191797</v>
      </c>
      <c r="E6" s="224">
        <v>46.805911799333103</v>
      </c>
      <c r="F6" s="224">
        <v>47.474275340215101</v>
      </c>
      <c r="G6" s="225">
        <v>0.22103932068327301</v>
      </c>
      <c r="H6" s="225">
        <v>0.105483108502818</v>
      </c>
      <c r="I6" s="225">
        <v>0.13989368080258999</v>
      </c>
    </row>
    <row r="7" spans="1:26" s="222" customFormat="1" ht="18" customHeight="1" x14ac:dyDescent="0.3">
      <c r="C7" s="226" t="s">
        <v>46</v>
      </c>
      <c r="D7" s="224">
        <v>53.134879725085902</v>
      </c>
      <c r="E7" s="224">
        <v>49.884705882352897</v>
      </c>
      <c r="F7" s="224">
        <v>52.265575833857802</v>
      </c>
      <c r="G7" s="225">
        <v>0.25343642611683898</v>
      </c>
      <c r="H7" s="225">
        <v>0.14352941176470599</v>
      </c>
      <c r="I7" s="225">
        <v>0.224040276903713</v>
      </c>
    </row>
    <row r="8" spans="1:26" s="222" customFormat="1" ht="18" customHeight="1" x14ac:dyDescent="0.3">
      <c r="C8" s="226" t="s">
        <v>47</v>
      </c>
      <c r="D8" s="224">
        <v>50.752210506406897</v>
      </c>
      <c r="E8" s="224">
        <v>51.237139730025497</v>
      </c>
      <c r="F8" s="224">
        <v>51.064840481830601</v>
      </c>
      <c r="G8" s="225">
        <v>0.20939524327391401</v>
      </c>
      <c r="H8" s="225">
        <v>0.19785531870537301</v>
      </c>
      <c r="I8" s="225">
        <v>0.20195554659543399</v>
      </c>
    </row>
    <row r="9" spans="1:26" s="222" customFormat="1" ht="18" customHeight="1" x14ac:dyDescent="0.3">
      <c r="C9" s="226" t="s">
        <v>48</v>
      </c>
      <c r="D9" s="224">
        <v>50.822370262553903</v>
      </c>
      <c r="E9" s="224">
        <v>51.4557386028482</v>
      </c>
      <c r="F9" s="224">
        <v>51.282561111876497</v>
      </c>
      <c r="G9" s="225">
        <v>0.249230252477187</v>
      </c>
      <c r="H9" s="225">
        <v>0.206581275806859</v>
      </c>
      <c r="I9" s="225">
        <v>0.218242488252131</v>
      </c>
    </row>
    <row r="10" spans="1:26" s="222" customFormat="1" ht="18" customHeight="1" x14ac:dyDescent="0.3">
      <c r="C10" s="226" t="s">
        <v>29</v>
      </c>
      <c r="D10" s="224">
        <v>59.010683760683797</v>
      </c>
      <c r="E10" s="224">
        <v>58.073593073593102</v>
      </c>
      <c r="F10" s="224">
        <v>58.7010014306152</v>
      </c>
      <c r="G10" s="225">
        <v>0.56410256410256399</v>
      </c>
      <c r="H10" s="225">
        <v>0.445887445887446</v>
      </c>
      <c r="I10" s="225">
        <v>0.52503576537911301</v>
      </c>
    </row>
    <row r="11" spans="1:26" s="222" customFormat="1" ht="24.25" customHeight="1" x14ac:dyDescent="0.25">
      <c r="C11" s="269" t="s">
        <v>30</v>
      </c>
      <c r="D11" s="300">
        <v>49.6063428523657</v>
      </c>
      <c r="E11" s="300">
        <v>48.037093479317797</v>
      </c>
      <c r="F11" s="300">
        <v>48.519101968804897</v>
      </c>
      <c r="G11" s="301">
        <v>0.22206868062966301</v>
      </c>
      <c r="H11" s="301">
        <v>0.131608379716534</v>
      </c>
      <c r="I11" s="301">
        <v>0.159394041925846</v>
      </c>
    </row>
    <row r="12" spans="1:26" s="222" customFormat="1" ht="63.25" customHeight="1" x14ac:dyDescent="0.25"/>
  </sheetData>
  <mergeCells count="5">
    <mergeCell ref="A1:L1"/>
    <mergeCell ref="B2:L2"/>
    <mergeCell ref="C4:C5"/>
    <mergeCell ref="D4:F4"/>
    <mergeCell ref="G4:I4"/>
  </mergeCells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1"/>
  <sheetViews>
    <sheetView workbookViewId="0">
      <selection activeCell="A4" sqref="A4:G24"/>
    </sheetView>
  </sheetViews>
  <sheetFormatPr defaultColWidth="8.83203125" defaultRowHeight="12.3" x14ac:dyDescent="0.4"/>
  <cols>
    <col min="1" max="1" width="42.71875" customWidth="1"/>
    <col min="2" max="4" width="10.44140625" customWidth="1"/>
    <col min="5" max="7" width="9.1640625" customWidth="1"/>
  </cols>
  <sheetData>
    <row r="1" spans="1:7" s="2" customFormat="1" ht="15" x14ac:dyDescent="0.4">
      <c r="A1" s="65" t="s">
        <v>435</v>
      </c>
      <c r="B1" s="65"/>
      <c r="C1" s="65"/>
      <c r="D1" s="65"/>
      <c r="E1" s="65"/>
      <c r="F1" s="65"/>
      <c r="G1" s="65"/>
    </row>
    <row r="2" spans="1:7" s="2" customFormat="1" ht="15" x14ac:dyDescent="0.4">
      <c r="A2" s="65"/>
    </row>
    <row r="3" spans="1:7" s="2" customFormat="1" ht="15.3" thickBot="1" x14ac:dyDescent="0.45">
      <c r="A3" s="65"/>
    </row>
    <row r="4" spans="1:7" s="2" customFormat="1" ht="54.75" customHeight="1" thickBot="1" x14ac:dyDescent="0.45">
      <c r="A4" s="677" t="s">
        <v>0</v>
      </c>
      <c r="B4" s="679" t="s">
        <v>444</v>
      </c>
      <c r="C4" s="680"/>
      <c r="D4" s="681"/>
      <c r="E4" s="679" t="s">
        <v>79</v>
      </c>
      <c r="F4" s="680"/>
      <c r="G4" s="681"/>
    </row>
    <row r="5" spans="1:7" s="2" customFormat="1" ht="20.25" customHeight="1" thickBot="1" x14ac:dyDescent="0.45">
      <c r="A5" s="678"/>
      <c r="B5" s="274" t="s">
        <v>7</v>
      </c>
      <c r="C5" s="302" t="s">
        <v>8</v>
      </c>
      <c r="D5" s="303" t="s">
        <v>9</v>
      </c>
      <c r="E5" s="274" t="s">
        <v>7</v>
      </c>
      <c r="F5" s="302" t="s">
        <v>8</v>
      </c>
      <c r="G5" s="303" t="s">
        <v>9</v>
      </c>
    </row>
    <row r="6" spans="1:7" s="2" customFormat="1" ht="18.75" customHeight="1" x14ac:dyDescent="0.35">
      <c r="A6" s="66" t="s">
        <v>10</v>
      </c>
      <c r="B6" s="67">
        <v>2732.66</v>
      </c>
      <c r="C6" s="67">
        <v>4564.6899999999996</v>
      </c>
      <c r="D6" s="67">
        <v>7297.35</v>
      </c>
      <c r="E6" s="67">
        <v>2584.54</v>
      </c>
      <c r="F6" s="67">
        <v>4180.54</v>
      </c>
      <c r="G6" s="67">
        <v>6765.08</v>
      </c>
    </row>
    <row r="7" spans="1:7" s="2" customFormat="1" ht="18.75" customHeight="1" x14ac:dyDescent="0.35">
      <c r="A7" s="68" t="s">
        <v>11</v>
      </c>
      <c r="B7" s="69">
        <v>181.03</v>
      </c>
      <c r="C7" s="69">
        <v>166.15</v>
      </c>
      <c r="D7" s="69">
        <v>347.18</v>
      </c>
      <c r="E7" s="69">
        <v>165.03</v>
      </c>
      <c r="F7" s="69">
        <v>149.15</v>
      </c>
      <c r="G7" s="69">
        <v>314.18</v>
      </c>
    </row>
    <row r="8" spans="1:7" s="2" customFormat="1" ht="15.7" customHeight="1" x14ac:dyDescent="0.35">
      <c r="A8" s="68" t="s">
        <v>12</v>
      </c>
      <c r="B8" s="69">
        <v>12.68</v>
      </c>
      <c r="C8" s="69">
        <v>4.4400000000000004</v>
      </c>
      <c r="D8" s="69">
        <v>17.12</v>
      </c>
      <c r="E8" s="69">
        <v>12.68</v>
      </c>
      <c r="F8" s="69">
        <v>4.4400000000000004</v>
      </c>
      <c r="G8" s="69">
        <v>17.12</v>
      </c>
    </row>
    <row r="9" spans="1:7" s="2" customFormat="1" ht="18.75" customHeight="1" x14ac:dyDescent="0.35">
      <c r="A9" s="68" t="s">
        <v>13</v>
      </c>
      <c r="B9" s="69">
        <v>73.540000000000006</v>
      </c>
      <c r="C9" s="69">
        <v>295.36</v>
      </c>
      <c r="D9" s="69">
        <v>368.9</v>
      </c>
      <c r="E9" s="69">
        <v>62.54</v>
      </c>
      <c r="F9" s="69">
        <v>206.36</v>
      </c>
      <c r="G9" s="69">
        <v>268.89999999999998</v>
      </c>
    </row>
    <row r="10" spans="1:7" s="2" customFormat="1" ht="17.5" customHeight="1" x14ac:dyDescent="0.35">
      <c r="A10" s="68" t="s">
        <v>14</v>
      </c>
      <c r="B10" s="69">
        <v>114.99</v>
      </c>
      <c r="C10" s="69">
        <v>519.16999999999996</v>
      </c>
      <c r="D10" s="69">
        <v>634.16</v>
      </c>
      <c r="E10" s="69">
        <v>105.99</v>
      </c>
      <c r="F10" s="69">
        <v>452.34</v>
      </c>
      <c r="G10" s="69">
        <v>558.33000000000004</v>
      </c>
    </row>
    <row r="11" spans="1:7" s="2" customFormat="1" ht="19.5" customHeight="1" x14ac:dyDescent="0.35">
      <c r="A11" s="68" t="s">
        <v>15</v>
      </c>
      <c r="B11" s="69">
        <v>4.33</v>
      </c>
      <c r="C11" s="69">
        <v>12.47</v>
      </c>
      <c r="D11" s="69">
        <v>16.8</v>
      </c>
      <c r="E11" s="69">
        <v>0.33</v>
      </c>
      <c r="F11" s="69">
        <v>5.47</v>
      </c>
      <c r="G11" s="69">
        <v>5.8</v>
      </c>
    </row>
    <row r="12" spans="1:7" s="2" customFormat="1" ht="17.5" customHeight="1" x14ac:dyDescent="0.35">
      <c r="A12" s="68" t="s">
        <v>16</v>
      </c>
      <c r="B12" s="69">
        <v>25.12</v>
      </c>
      <c r="C12" s="69">
        <v>34.33</v>
      </c>
      <c r="D12" s="69">
        <v>59.45</v>
      </c>
      <c r="E12" s="69">
        <v>15.12</v>
      </c>
      <c r="F12" s="69">
        <v>18.329999999999998</v>
      </c>
      <c r="G12" s="69">
        <v>33.450000000000003</v>
      </c>
    </row>
    <row r="13" spans="1:7" s="2" customFormat="1" ht="18" customHeight="1" x14ac:dyDescent="0.35">
      <c r="A13" s="68" t="s">
        <v>17</v>
      </c>
      <c r="B13" s="69">
        <v>90.06</v>
      </c>
      <c r="C13" s="69">
        <v>699.86</v>
      </c>
      <c r="D13" s="69">
        <v>789.92</v>
      </c>
      <c r="E13" s="69">
        <v>79.06</v>
      </c>
      <c r="F13" s="69">
        <v>595.86</v>
      </c>
      <c r="G13" s="69">
        <v>674.92</v>
      </c>
    </row>
    <row r="14" spans="1:7" s="2" customFormat="1" ht="20.25" customHeight="1" x14ac:dyDescent="0.35">
      <c r="A14" s="68" t="s">
        <v>80</v>
      </c>
      <c r="B14" s="69">
        <v>5728.96</v>
      </c>
      <c r="C14" s="69">
        <v>17010.740000000002</v>
      </c>
      <c r="D14" s="69">
        <v>22739.7</v>
      </c>
      <c r="E14" s="69">
        <v>5257.54</v>
      </c>
      <c r="F14" s="69">
        <v>14896.34</v>
      </c>
      <c r="G14" s="69">
        <v>20153.88</v>
      </c>
    </row>
    <row r="15" spans="1:7" s="2" customFormat="1" ht="20.25" customHeight="1" x14ac:dyDescent="0.35">
      <c r="A15" s="68" t="s">
        <v>82</v>
      </c>
      <c r="B15" s="69">
        <v>306.52</v>
      </c>
      <c r="C15" s="69">
        <v>1446.7</v>
      </c>
      <c r="D15" s="69">
        <v>1753.22</v>
      </c>
      <c r="E15" s="69">
        <v>268.05</v>
      </c>
      <c r="F15" s="69">
        <v>1150.96</v>
      </c>
      <c r="G15" s="69">
        <v>1419.01</v>
      </c>
    </row>
    <row r="16" spans="1:7" s="2" customFormat="1" ht="20.25" customHeight="1" x14ac:dyDescent="0.35">
      <c r="A16" s="68" t="s">
        <v>83</v>
      </c>
      <c r="B16" s="69">
        <v>1002.74</v>
      </c>
      <c r="C16" s="69">
        <v>1906.35</v>
      </c>
      <c r="D16" s="69">
        <v>2909.09</v>
      </c>
      <c r="E16" s="69">
        <v>834.09</v>
      </c>
      <c r="F16" s="69">
        <v>1545.49</v>
      </c>
      <c r="G16" s="69">
        <v>2379.58</v>
      </c>
    </row>
    <row r="17" spans="1:7" s="2" customFormat="1" ht="20.25" customHeight="1" x14ac:dyDescent="0.35">
      <c r="A17" s="68" t="s">
        <v>81</v>
      </c>
      <c r="B17" s="69">
        <v>367.67</v>
      </c>
      <c r="C17" s="69">
        <v>620.6</v>
      </c>
      <c r="D17" s="69">
        <v>988.27</v>
      </c>
      <c r="E17" s="69">
        <v>188.6</v>
      </c>
      <c r="F17" s="69">
        <v>351.5</v>
      </c>
      <c r="G17" s="69">
        <v>540.1</v>
      </c>
    </row>
    <row r="18" spans="1:7" s="2" customFormat="1" ht="20.25" customHeight="1" x14ac:dyDescent="0.35">
      <c r="A18" s="68" t="s">
        <v>85</v>
      </c>
      <c r="B18" s="69">
        <v>46.94</v>
      </c>
      <c r="C18" s="69">
        <v>72.05</v>
      </c>
      <c r="D18" s="69">
        <v>118.99</v>
      </c>
      <c r="E18" s="69">
        <v>43.73</v>
      </c>
      <c r="F18" s="69">
        <v>65.709999999999994</v>
      </c>
      <c r="G18" s="69">
        <v>109.44</v>
      </c>
    </row>
    <row r="19" spans="1:7" s="2" customFormat="1" ht="20.25" customHeight="1" x14ac:dyDescent="0.35">
      <c r="A19" s="68" t="s">
        <v>86</v>
      </c>
      <c r="B19" s="69">
        <v>86.55</v>
      </c>
      <c r="C19" s="69">
        <v>141.53</v>
      </c>
      <c r="D19" s="69">
        <v>228.08</v>
      </c>
      <c r="E19" s="69">
        <v>17.73</v>
      </c>
      <c r="F19" s="69">
        <v>18.28</v>
      </c>
      <c r="G19" s="69">
        <v>36.01</v>
      </c>
    </row>
    <row r="20" spans="1:7" s="2" customFormat="1" ht="20.25" customHeight="1" x14ac:dyDescent="0.35">
      <c r="A20" s="68" t="s">
        <v>87</v>
      </c>
      <c r="B20" s="69">
        <v>6250.04</v>
      </c>
      <c r="C20" s="69">
        <v>10685.83</v>
      </c>
      <c r="D20" s="69">
        <v>16935.87</v>
      </c>
      <c r="E20" s="69">
        <v>4216.7</v>
      </c>
      <c r="F20" s="69">
        <v>7799.27</v>
      </c>
      <c r="G20" s="69">
        <v>12015.97</v>
      </c>
    </row>
    <row r="21" spans="1:7" s="2" customFormat="1" ht="20.25" customHeight="1" x14ac:dyDescent="0.35">
      <c r="A21" s="68" t="s">
        <v>88</v>
      </c>
      <c r="B21" s="69">
        <v>235.76</v>
      </c>
      <c r="C21" s="69">
        <v>543.38</v>
      </c>
      <c r="D21" s="69">
        <v>779.14</v>
      </c>
      <c r="E21" s="69">
        <v>69.849999999999994</v>
      </c>
      <c r="F21" s="69">
        <v>106.92</v>
      </c>
      <c r="G21" s="69">
        <v>176.77</v>
      </c>
    </row>
    <row r="22" spans="1:7" s="2" customFormat="1" ht="20.25" customHeight="1" x14ac:dyDescent="0.35">
      <c r="A22" s="68" t="s">
        <v>89</v>
      </c>
      <c r="B22" s="69">
        <v>2439.91</v>
      </c>
      <c r="C22" s="69">
        <v>8319.51</v>
      </c>
      <c r="D22" s="69">
        <v>10759.42</v>
      </c>
      <c r="E22" s="69">
        <v>1025.03</v>
      </c>
      <c r="F22" s="69">
        <v>2757.22</v>
      </c>
      <c r="G22" s="69">
        <v>3782.25</v>
      </c>
    </row>
    <row r="23" spans="1:7" s="2" customFormat="1" ht="20.25" customHeight="1" x14ac:dyDescent="0.35">
      <c r="A23" s="525" t="s">
        <v>90</v>
      </c>
      <c r="B23" s="69">
        <v>35.36</v>
      </c>
      <c r="C23" s="69">
        <v>45.41</v>
      </c>
      <c r="D23" s="69">
        <v>80.77</v>
      </c>
      <c r="E23" s="69">
        <v>22.89</v>
      </c>
      <c r="F23" s="69">
        <v>25.6</v>
      </c>
      <c r="G23" s="69">
        <v>48.49</v>
      </c>
    </row>
    <row r="24" spans="1:7" s="2" customFormat="1" ht="16.5" customHeight="1" x14ac:dyDescent="0.4">
      <c r="A24" s="304" t="s">
        <v>30</v>
      </c>
      <c r="B24" s="305">
        <v>19734.86</v>
      </c>
      <c r="C24" s="305">
        <v>47088.57</v>
      </c>
      <c r="D24" s="305">
        <v>66823.429999999993</v>
      </c>
      <c r="E24" s="305">
        <v>14969.5</v>
      </c>
      <c r="F24" s="305">
        <v>34329.78</v>
      </c>
      <c r="G24" s="305">
        <v>49299.28</v>
      </c>
    </row>
    <row r="25" spans="1:7" s="2" customFormat="1" ht="11.4" x14ac:dyDescent="0.4">
      <c r="A25" s="70" t="s">
        <v>436</v>
      </c>
    </row>
    <row r="26" spans="1:7" x14ac:dyDescent="0.4">
      <c r="A26" s="6" t="s">
        <v>32</v>
      </c>
    </row>
    <row r="27" spans="1:7" ht="12.6" thickBot="1" x14ac:dyDescent="0.45"/>
    <row r="28" spans="1:7" s="2" customFormat="1" ht="39.700000000000003" customHeight="1" thickBot="1" x14ac:dyDescent="0.45">
      <c r="A28" s="677" t="s">
        <v>0</v>
      </c>
      <c r="B28" s="679" t="s">
        <v>402</v>
      </c>
      <c r="C28" s="680"/>
      <c r="D28" s="681"/>
      <c r="E28" s="679" t="s">
        <v>79</v>
      </c>
      <c r="F28" s="680"/>
      <c r="G28" s="681"/>
    </row>
    <row r="29" spans="1:7" s="2" customFormat="1" ht="20.25" customHeight="1" thickBot="1" x14ac:dyDescent="0.45">
      <c r="A29" s="678"/>
      <c r="B29" s="274" t="s">
        <v>7</v>
      </c>
      <c r="C29" s="302" t="s">
        <v>8</v>
      </c>
      <c r="D29" s="303" t="s">
        <v>9</v>
      </c>
      <c r="E29" s="274" t="s">
        <v>7</v>
      </c>
      <c r="F29" s="302" t="s">
        <v>8</v>
      </c>
      <c r="G29" s="303" t="s">
        <v>9</v>
      </c>
    </row>
    <row r="30" spans="1:7" s="2" customFormat="1" ht="18.75" customHeight="1" x14ac:dyDescent="0.35">
      <c r="A30" s="66" t="s">
        <v>10</v>
      </c>
      <c r="B30" s="67">
        <v>2732.66</v>
      </c>
      <c r="C30" s="67">
        <v>4564.6899999999996</v>
      </c>
      <c r="D30" s="67">
        <v>7297.35</v>
      </c>
      <c r="E30" s="67">
        <v>2584.54</v>
      </c>
      <c r="F30" s="67">
        <v>4180.54</v>
      </c>
      <c r="G30" s="67">
        <v>6765.08</v>
      </c>
    </row>
    <row r="31" spans="1:7" s="2" customFormat="1" ht="18.75" customHeight="1" x14ac:dyDescent="0.35">
      <c r="A31" s="68" t="s">
        <v>11</v>
      </c>
      <c r="B31" s="69">
        <v>181.03</v>
      </c>
      <c r="C31" s="69">
        <v>166.15</v>
      </c>
      <c r="D31" s="69">
        <v>347.18</v>
      </c>
      <c r="E31" s="69">
        <v>165.03</v>
      </c>
      <c r="F31" s="69">
        <v>149.15</v>
      </c>
      <c r="G31" s="69">
        <v>314.18</v>
      </c>
    </row>
    <row r="32" spans="1:7" s="2" customFormat="1" ht="15.7" customHeight="1" x14ac:dyDescent="0.35">
      <c r="A32" s="68" t="s">
        <v>12</v>
      </c>
      <c r="B32" s="69">
        <v>12.68</v>
      </c>
      <c r="C32" s="69">
        <v>4.4400000000000004</v>
      </c>
      <c r="D32" s="69">
        <v>17.12</v>
      </c>
      <c r="E32" s="69">
        <v>12.68</v>
      </c>
      <c r="F32" s="69">
        <v>4.4400000000000004</v>
      </c>
      <c r="G32" s="69">
        <v>17.12</v>
      </c>
    </row>
    <row r="33" spans="1:7" s="2" customFormat="1" ht="18.75" customHeight="1" x14ac:dyDescent="0.35">
      <c r="A33" s="68" t="s">
        <v>53</v>
      </c>
      <c r="B33" s="549">
        <v>308.04000000000002</v>
      </c>
      <c r="C33" s="549">
        <v>1561.19</v>
      </c>
      <c r="D33" s="549">
        <v>1869.23</v>
      </c>
      <c r="E33" s="549">
        <v>263.04000000000002</v>
      </c>
      <c r="F33" s="549">
        <v>1278.3600000000001</v>
      </c>
      <c r="G33" s="549">
        <v>1541.4</v>
      </c>
    </row>
    <row r="34" spans="1:7" s="2" customFormat="1" ht="17.5" customHeight="1" x14ac:dyDescent="0.35">
      <c r="A34" s="550" t="s">
        <v>13</v>
      </c>
      <c r="B34" s="551">
        <v>73.540000000000006</v>
      </c>
      <c r="C34" s="551">
        <v>295.36</v>
      </c>
      <c r="D34" s="551">
        <v>368.9</v>
      </c>
      <c r="E34" s="551">
        <v>62.54</v>
      </c>
      <c r="F34" s="551">
        <v>206.36</v>
      </c>
      <c r="G34" s="551">
        <v>268.89999999999998</v>
      </c>
    </row>
    <row r="35" spans="1:7" s="2" customFormat="1" ht="19.5" customHeight="1" x14ac:dyDescent="0.35">
      <c r="A35" s="550" t="s">
        <v>14</v>
      </c>
      <c r="B35" s="551">
        <v>114.99</v>
      </c>
      <c r="C35" s="551">
        <v>519.16999999999996</v>
      </c>
      <c r="D35" s="551">
        <v>634.16</v>
      </c>
      <c r="E35" s="551">
        <v>105.99</v>
      </c>
      <c r="F35" s="551">
        <v>452.34</v>
      </c>
      <c r="G35" s="551">
        <v>558.33000000000004</v>
      </c>
    </row>
    <row r="36" spans="1:7" s="2" customFormat="1" ht="17.5" customHeight="1" x14ac:dyDescent="0.35">
      <c r="A36" s="550" t="s">
        <v>15</v>
      </c>
      <c r="B36" s="551">
        <v>4.33</v>
      </c>
      <c r="C36" s="551">
        <v>12.47</v>
      </c>
      <c r="D36" s="551">
        <v>16.8</v>
      </c>
      <c r="E36" s="551">
        <v>0.33</v>
      </c>
      <c r="F36" s="551">
        <v>5.47</v>
      </c>
      <c r="G36" s="551">
        <v>5.8</v>
      </c>
    </row>
    <row r="37" spans="1:7" s="2" customFormat="1" ht="18" customHeight="1" x14ac:dyDescent="0.35">
      <c r="A37" s="550" t="s">
        <v>16</v>
      </c>
      <c r="B37" s="551">
        <v>25.12</v>
      </c>
      <c r="C37" s="551">
        <v>34.33</v>
      </c>
      <c r="D37" s="551">
        <v>59.45</v>
      </c>
      <c r="E37" s="551">
        <v>15.12</v>
      </c>
      <c r="F37" s="551">
        <v>18.329999999999998</v>
      </c>
      <c r="G37" s="551">
        <v>33.450000000000003</v>
      </c>
    </row>
    <row r="38" spans="1:7" s="2" customFormat="1" ht="18" customHeight="1" x14ac:dyDescent="0.35">
      <c r="A38" s="550" t="s">
        <v>17</v>
      </c>
      <c r="B38" s="551">
        <v>90.06</v>
      </c>
      <c r="C38" s="551">
        <v>699.86</v>
      </c>
      <c r="D38" s="551">
        <v>789.92</v>
      </c>
      <c r="E38" s="551">
        <v>79.06</v>
      </c>
      <c r="F38" s="551">
        <v>595.86</v>
      </c>
      <c r="G38" s="551">
        <v>674.92</v>
      </c>
    </row>
    <row r="39" spans="1:7" s="2" customFormat="1" ht="20.25" customHeight="1" x14ac:dyDescent="0.35">
      <c r="A39" s="68" t="s">
        <v>80</v>
      </c>
      <c r="B39" s="69">
        <v>5728.96</v>
      </c>
      <c r="C39" s="69">
        <v>17010.740000000002</v>
      </c>
      <c r="D39" s="69">
        <v>22739.7</v>
      </c>
      <c r="E39" s="69">
        <v>5257.54</v>
      </c>
      <c r="F39" s="69">
        <v>14896.34</v>
      </c>
      <c r="G39" s="69">
        <v>20153.88</v>
      </c>
    </row>
    <row r="40" spans="1:7" s="2" customFormat="1" ht="20.25" customHeight="1" x14ac:dyDescent="0.35">
      <c r="A40" s="68" t="s">
        <v>81</v>
      </c>
      <c r="B40" s="69">
        <v>306.52</v>
      </c>
      <c r="C40" s="69">
        <v>1446.7</v>
      </c>
      <c r="D40" s="69">
        <v>1753.22</v>
      </c>
      <c r="E40" s="69">
        <v>268.05</v>
      </c>
      <c r="F40" s="69">
        <v>1150.96</v>
      </c>
      <c r="G40" s="69">
        <v>1419.01</v>
      </c>
    </row>
    <row r="41" spans="1:7" s="2" customFormat="1" ht="20.25" customHeight="1" x14ac:dyDescent="0.35">
      <c r="A41" s="68" t="s">
        <v>82</v>
      </c>
      <c r="B41" s="69">
        <v>1002.74</v>
      </c>
      <c r="C41" s="69">
        <v>1906.35</v>
      </c>
      <c r="D41" s="69">
        <v>2909.09</v>
      </c>
      <c r="E41" s="69">
        <v>834.09</v>
      </c>
      <c r="F41" s="69">
        <v>1545.49</v>
      </c>
      <c r="G41" s="69">
        <v>2379.58</v>
      </c>
    </row>
    <row r="42" spans="1:7" s="2" customFormat="1" ht="20.25" customHeight="1" x14ac:dyDescent="0.35">
      <c r="A42" s="68" t="s">
        <v>83</v>
      </c>
      <c r="B42" s="69">
        <v>367.67</v>
      </c>
      <c r="C42" s="69">
        <v>620.6</v>
      </c>
      <c r="D42" s="69">
        <v>988.27</v>
      </c>
      <c r="E42" s="69">
        <v>188.6</v>
      </c>
      <c r="F42" s="69">
        <v>351.5</v>
      </c>
      <c r="G42" s="69">
        <v>540.1</v>
      </c>
    </row>
    <row r="43" spans="1:7" s="2" customFormat="1" ht="20.25" customHeight="1" x14ac:dyDescent="0.35">
      <c r="A43" s="68" t="s">
        <v>85</v>
      </c>
      <c r="B43" s="69">
        <v>46.94</v>
      </c>
      <c r="C43" s="69">
        <v>72.05</v>
      </c>
      <c r="D43" s="69">
        <v>118.99</v>
      </c>
      <c r="E43" s="69">
        <v>43.73</v>
      </c>
      <c r="F43" s="69">
        <v>65.709999999999994</v>
      </c>
      <c r="G43" s="69">
        <v>109.44</v>
      </c>
    </row>
    <row r="44" spans="1:7" s="2" customFormat="1" ht="20.25" customHeight="1" x14ac:dyDescent="0.35">
      <c r="A44" s="68" t="s">
        <v>86</v>
      </c>
      <c r="B44" s="69">
        <v>86.55</v>
      </c>
      <c r="C44" s="69">
        <v>141.53</v>
      </c>
      <c r="D44" s="69">
        <v>228.08</v>
      </c>
      <c r="E44" s="69">
        <v>17.73</v>
      </c>
      <c r="F44" s="69">
        <v>18.28</v>
      </c>
      <c r="G44" s="69">
        <v>36.01</v>
      </c>
    </row>
    <row r="45" spans="1:7" s="2" customFormat="1" ht="20.25" customHeight="1" x14ac:dyDescent="0.35">
      <c r="A45" s="68" t="s">
        <v>87</v>
      </c>
      <c r="B45" s="69">
        <v>6250.04</v>
      </c>
      <c r="C45" s="69">
        <v>10685.83</v>
      </c>
      <c r="D45" s="69">
        <v>16935.87</v>
      </c>
      <c r="E45" s="69">
        <v>4216.7</v>
      </c>
      <c r="F45" s="69">
        <v>7799.27</v>
      </c>
      <c r="G45" s="69">
        <v>12015.97</v>
      </c>
    </row>
    <row r="46" spans="1:7" s="2" customFormat="1" ht="20.25" customHeight="1" x14ac:dyDescent="0.35">
      <c r="A46" s="68" t="s">
        <v>88</v>
      </c>
      <c r="B46" s="69">
        <v>235.76</v>
      </c>
      <c r="C46" s="69">
        <v>543.38</v>
      </c>
      <c r="D46" s="69">
        <v>779.14</v>
      </c>
      <c r="E46" s="69">
        <v>69.849999999999994</v>
      </c>
      <c r="F46" s="69">
        <v>106.92</v>
      </c>
      <c r="G46" s="69">
        <v>176.77</v>
      </c>
    </row>
    <row r="47" spans="1:7" s="2" customFormat="1" ht="20.25" customHeight="1" x14ac:dyDescent="0.35">
      <c r="A47" s="68" t="s">
        <v>89</v>
      </c>
      <c r="B47" s="69">
        <v>2439.91</v>
      </c>
      <c r="C47" s="69">
        <v>8319.51</v>
      </c>
      <c r="D47" s="69">
        <v>10759.42</v>
      </c>
      <c r="E47" s="69">
        <v>1025.03</v>
      </c>
      <c r="F47" s="69">
        <v>2757.22</v>
      </c>
      <c r="G47" s="69">
        <v>3782.25</v>
      </c>
    </row>
    <row r="48" spans="1:7" s="2" customFormat="1" ht="20.25" customHeight="1" x14ac:dyDescent="0.35">
      <c r="A48" s="68" t="s">
        <v>90</v>
      </c>
      <c r="B48" s="69">
        <v>35.36</v>
      </c>
      <c r="C48" s="69">
        <v>45.41</v>
      </c>
      <c r="D48" s="69">
        <v>80.77</v>
      </c>
      <c r="E48" s="69">
        <v>22.89</v>
      </c>
      <c r="F48" s="69">
        <v>25.6</v>
      </c>
      <c r="G48" s="69">
        <v>48.49</v>
      </c>
    </row>
    <row r="49" spans="1:7" s="2" customFormat="1" ht="16.5" customHeight="1" x14ac:dyDescent="0.4">
      <c r="A49" s="552" t="s">
        <v>30</v>
      </c>
      <c r="B49" s="553">
        <v>19734.86</v>
      </c>
      <c r="C49" s="553">
        <v>47088.57</v>
      </c>
      <c r="D49" s="553">
        <v>66823.429999999993</v>
      </c>
      <c r="E49" s="553">
        <v>14969.5</v>
      </c>
      <c r="F49" s="553">
        <v>34329.78</v>
      </c>
      <c r="G49" s="553">
        <v>49299.28</v>
      </c>
    </row>
    <row r="50" spans="1:7" s="2" customFormat="1" ht="11.4" x14ac:dyDescent="0.4">
      <c r="A50" s="70" t="s">
        <v>436</v>
      </c>
    </row>
    <row r="51" spans="1:7" x14ac:dyDescent="0.4">
      <c r="A51" s="6" t="s">
        <v>32</v>
      </c>
    </row>
  </sheetData>
  <mergeCells count="6">
    <mergeCell ref="A4:A5"/>
    <mergeCell ref="B4:D4"/>
    <mergeCell ref="E4:G4"/>
    <mergeCell ref="A28:A29"/>
    <mergeCell ref="B28:D28"/>
    <mergeCell ref="E28:G28"/>
  </mergeCells>
  <pageMargins left="0.7" right="0.7" top="0.75" bottom="0.75" header="0.3" footer="0.3"/>
  <pageSetup paperSize="9" orientation="landscape"/>
  <headerFooter alignWithMargins="0">
    <oddFooter>&amp;RFonte: Tab. 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7"/>
  <sheetViews>
    <sheetView workbookViewId="0">
      <selection activeCell="A5" sqref="A5:K25"/>
    </sheetView>
  </sheetViews>
  <sheetFormatPr defaultColWidth="8.83203125" defaultRowHeight="15.7" customHeight="1" x14ac:dyDescent="0.4"/>
  <cols>
    <col min="1" max="1" width="42.44140625" customWidth="1"/>
    <col min="2" max="2" width="8.1640625" customWidth="1"/>
    <col min="3" max="3" width="7.44140625" customWidth="1"/>
    <col min="4" max="11" width="8.44140625" customWidth="1"/>
  </cols>
  <sheetData>
    <row r="1" spans="1:11" s="2" customFormat="1" ht="15.7" customHeight="1" x14ac:dyDescent="0.4"/>
    <row r="2" spans="1:11" s="2" customFormat="1" ht="15.7" customHeight="1" x14ac:dyDescent="0.4">
      <c r="A2" s="65" t="s">
        <v>437</v>
      </c>
    </row>
    <row r="3" spans="1:11" s="2" customFormat="1" ht="15.7" customHeight="1" x14ac:dyDescent="0.4">
      <c r="A3" s="71" t="s">
        <v>91</v>
      </c>
    </row>
    <row r="4" spans="1:11" s="2" customFormat="1" ht="15.7" customHeight="1" thickBot="1" x14ac:dyDescent="0.45"/>
    <row r="5" spans="1:11" s="2" customFormat="1" ht="15.7" customHeight="1" x14ac:dyDescent="0.4">
      <c r="A5" s="677" t="s">
        <v>0</v>
      </c>
      <c r="B5" s="686" t="s">
        <v>34</v>
      </c>
      <c r="C5" s="687"/>
      <c r="D5" s="687" t="s">
        <v>35</v>
      </c>
      <c r="E5" s="687"/>
      <c r="F5" s="687" t="s">
        <v>36</v>
      </c>
      <c r="G5" s="687"/>
      <c r="H5" s="687" t="s">
        <v>37</v>
      </c>
      <c r="I5" s="688"/>
      <c r="J5" s="682" t="s">
        <v>30</v>
      </c>
      <c r="K5" s="683"/>
    </row>
    <row r="6" spans="1:11" s="2" customFormat="1" ht="15.7" customHeight="1" thickBot="1" x14ac:dyDescent="0.45">
      <c r="A6" s="678"/>
      <c r="B6" s="488" t="s">
        <v>92</v>
      </c>
      <c r="C6" s="489" t="s">
        <v>60</v>
      </c>
      <c r="D6" s="489" t="s">
        <v>92</v>
      </c>
      <c r="E6" s="489" t="s">
        <v>60</v>
      </c>
      <c r="F6" s="489" t="s">
        <v>92</v>
      </c>
      <c r="G6" s="489" t="s">
        <v>60</v>
      </c>
      <c r="H6" s="489" t="s">
        <v>92</v>
      </c>
      <c r="I6" s="490" t="s">
        <v>60</v>
      </c>
      <c r="J6" s="684"/>
      <c r="K6" s="685"/>
    </row>
    <row r="7" spans="1:11" s="2" customFormat="1" ht="15.7" customHeight="1" x14ac:dyDescent="0.35">
      <c r="A7" s="66" t="s">
        <v>10</v>
      </c>
      <c r="B7" s="72">
        <v>3498.41</v>
      </c>
      <c r="C7" s="306">
        <v>47.940827834761926</v>
      </c>
      <c r="D7" s="72">
        <v>1140.3800000000001</v>
      </c>
      <c r="E7" s="73">
        <v>15.627316765675211</v>
      </c>
      <c r="F7" s="72">
        <v>1502.6</v>
      </c>
      <c r="G7" s="73">
        <v>20.591036472143994</v>
      </c>
      <c r="H7" s="72">
        <v>1155.96</v>
      </c>
      <c r="I7" s="73">
        <v>15.840818927418857</v>
      </c>
      <c r="J7" s="72">
        <v>7297.35</v>
      </c>
      <c r="K7" s="73">
        <v>99.999999999999986</v>
      </c>
    </row>
    <row r="8" spans="1:11" s="2" customFormat="1" ht="15.7" customHeight="1" x14ac:dyDescent="0.35">
      <c r="A8" s="68" t="s">
        <v>11</v>
      </c>
      <c r="B8" s="74">
        <v>87.99</v>
      </c>
      <c r="C8" s="307">
        <v>25.34420185494556</v>
      </c>
      <c r="D8" s="74">
        <v>23.41</v>
      </c>
      <c r="E8" s="75">
        <v>6.7428999366322948</v>
      </c>
      <c r="F8" s="74">
        <v>119.78</v>
      </c>
      <c r="G8" s="75">
        <v>34.500835301572671</v>
      </c>
      <c r="H8" s="74">
        <v>116</v>
      </c>
      <c r="I8" s="75">
        <v>33.412062906849471</v>
      </c>
      <c r="J8" s="74">
        <v>347.18</v>
      </c>
      <c r="K8" s="75">
        <v>99.999999999999986</v>
      </c>
    </row>
    <row r="9" spans="1:11" s="2" customFormat="1" ht="15.7" customHeight="1" x14ac:dyDescent="0.35">
      <c r="A9" s="68" t="s">
        <v>12</v>
      </c>
      <c r="B9" s="74">
        <v>5.16</v>
      </c>
      <c r="C9" s="307">
        <v>30.140186915887853</v>
      </c>
      <c r="D9" s="74">
        <v>1</v>
      </c>
      <c r="E9" s="75">
        <v>5.8411214953271031</v>
      </c>
      <c r="F9" s="74">
        <v>3.23</v>
      </c>
      <c r="G9" s="75">
        <v>18.866822429906541</v>
      </c>
      <c r="H9" s="74">
        <v>7.73</v>
      </c>
      <c r="I9" s="75">
        <v>45.151869158878505</v>
      </c>
      <c r="J9" s="74">
        <v>17.12</v>
      </c>
      <c r="K9" s="75">
        <v>100</v>
      </c>
    </row>
    <row r="10" spans="1:11" s="2" customFormat="1" ht="15.7" customHeight="1" x14ac:dyDescent="0.35">
      <c r="A10" s="68" t="s">
        <v>13</v>
      </c>
      <c r="B10" s="74">
        <v>158.80000000000001</v>
      </c>
      <c r="C10" s="307">
        <v>43.046896177825978</v>
      </c>
      <c r="D10" s="74">
        <v>57.74</v>
      </c>
      <c r="E10" s="75">
        <v>15.651938194632695</v>
      </c>
      <c r="F10" s="74">
        <v>78.209999999999994</v>
      </c>
      <c r="G10" s="75">
        <v>21.200867443751694</v>
      </c>
      <c r="H10" s="74">
        <v>74.150000000000006</v>
      </c>
      <c r="I10" s="75">
        <v>20.100298183789647</v>
      </c>
      <c r="J10" s="74">
        <v>368.9</v>
      </c>
      <c r="K10" s="75">
        <v>100.00000000000001</v>
      </c>
    </row>
    <row r="11" spans="1:11" s="2" customFormat="1" ht="15.7" customHeight="1" x14ac:dyDescent="0.35">
      <c r="A11" s="68" t="s">
        <v>14</v>
      </c>
      <c r="B11" s="74">
        <v>200.35</v>
      </c>
      <c r="C11" s="307">
        <v>31.592973382111772</v>
      </c>
      <c r="D11" s="74">
        <v>108.57</v>
      </c>
      <c r="E11" s="75">
        <v>17.120285101551659</v>
      </c>
      <c r="F11" s="74">
        <v>144.19</v>
      </c>
      <c r="G11" s="75">
        <v>22.737164122618896</v>
      </c>
      <c r="H11" s="74">
        <v>181.05</v>
      </c>
      <c r="I11" s="75">
        <v>28.54957739371768</v>
      </c>
      <c r="J11" s="74">
        <v>634.16</v>
      </c>
      <c r="K11" s="75">
        <v>100.00000000000001</v>
      </c>
    </row>
    <row r="12" spans="1:11" s="2" customFormat="1" ht="15.7" customHeight="1" x14ac:dyDescent="0.35">
      <c r="A12" s="68" t="s">
        <v>15</v>
      </c>
      <c r="B12" s="74">
        <v>11.59</v>
      </c>
      <c r="C12" s="307">
        <v>68.988095238095241</v>
      </c>
      <c r="D12" s="74">
        <v>0.96</v>
      </c>
      <c r="E12" s="75">
        <v>5.7142857142857144</v>
      </c>
      <c r="F12" s="74">
        <v>1</v>
      </c>
      <c r="G12" s="75">
        <v>5.9523809523809517</v>
      </c>
      <c r="H12" s="74">
        <v>3.25</v>
      </c>
      <c r="I12" s="75">
        <v>19.345238095238095</v>
      </c>
      <c r="J12" s="74">
        <v>16.8</v>
      </c>
      <c r="K12" s="75">
        <v>100</v>
      </c>
    </row>
    <row r="13" spans="1:11" s="2" customFormat="1" ht="15.7" customHeight="1" x14ac:dyDescent="0.35">
      <c r="A13" s="68" t="s">
        <v>16</v>
      </c>
      <c r="B13" s="74">
        <v>24.84</v>
      </c>
      <c r="C13" s="307">
        <v>41.783010933557605</v>
      </c>
      <c r="D13" s="74">
        <v>12.91</v>
      </c>
      <c r="E13" s="75">
        <v>21.715727502102606</v>
      </c>
      <c r="F13" s="74">
        <v>11.17</v>
      </c>
      <c r="G13" s="75">
        <v>18.788898233809924</v>
      </c>
      <c r="H13" s="74">
        <v>10.53</v>
      </c>
      <c r="I13" s="75">
        <v>17.712363330529854</v>
      </c>
      <c r="J13" s="74">
        <v>59.45</v>
      </c>
      <c r="K13" s="75">
        <v>100</v>
      </c>
    </row>
    <row r="14" spans="1:11" s="2" customFormat="1" ht="15.7" customHeight="1" x14ac:dyDescent="0.35">
      <c r="A14" s="68" t="s">
        <v>17</v>
      </c>
      <c r="B14" s="74">
        <v>375.66</v>
      </c>
      <c r="C14" s="307">
        <v>47.556714604010537</v>
      </c>
      <c r="D14" s="74">
        <v>212.55</v>
      </c>
      <c r="E14" s="75">
        <v>26.907788130443596</v>
      </c>
      <c r="F14" s="74">
        <v>121.85</v>
      </c>
      <c r="G14" s="75">
        <v>15.425612720275472</v>
      </c>
      <c r="H14" s="74">
        <v>79.86</v>
      </c>
      <c r="I14" s="75">
        <v>10.109884545270408</v>
      </c>
      <c r="J14" s="74">
        <v>789.92</v>
      </c>
      <c r="K14" s="75">
        <v>100</v>
      </c>
    </row>
    <row r="15" spans="1:11" s="2" customFormat="1" ht="15.7" customHeight="1" x14ac:dyDescent="0.35">
      <c r="A15" s="68" t="s">
        <v>80</v>
      </c>
      <c r="B15" s="74">
        <v>5724.89</v>
      </c>
      <c r="C15" s="307">
        <v>25.17574989995471</v>
      </c>
      <c r="D15" s="74">
        <v>3711.42</v>
      </c>
      <c r="E15" s="75">
        <v>16.321323500310029</v>
      </c>
      <c r="F15" s="74">
        <v>8279.4599999999991</v>
      </c>
      <c r="G15" s="75">
        <v>36.40971516774627</v>
      </c>
      <c r="H15" s="74">
        <v>5023.93</v>
      </c>
      <c r="I15" s="75">
        <v>22.093211431988987</v>
      </c>
      <c r="J15" s="74">
        <v>22739.7</v>
      </c>
      <c r="K15" s="75">
        <v>100</v>
      </c>
    </row>
    <row r="16" spans="1:11" s="2" customFormat="1" ht="15.7" customHeight="1" x14ac:dyDescent="0.35">
      <c r="A16" s="68" t="s">
        <v>81</v>
      </c>
      <c r="B16" s="74">
        <v>849.57</v>
      </c>
      <c r="C16" s="307">
        <v>29.203977876243087</v>
      </c>
      <c r="D16" s="74">
        <v>691.2</v>
      </c>
      <c r="E16" s="75">
        <v>23.760007425002321</v>
      </c>
      <c r="F16" s="74">
        <v>797.91</v>
      </c>
      <c r="G16" s="75">
        <v>27.428164821301504</v>
      </c>
      <c r="H16" s="74">
        <v>570.41</v>
      </c>
      <c r="I16" s="75">
        <v>19.607849877453084</v>
      </c>
      <c r="J16" s="74">
        <v>2909.09</v>
      </c>
      <c r="K16" s="75">
        <v>100</v>
      </c>
    </row>
    <row r="17" spans="1:11" s="2" customFormat="1" ht="15.7" customHeight="1" x14ac:dyDescent="0.35">
      <c r="A17" s="68" t="s">
        <v>82</v>
      </c>
      <c r="B17" s="74">
        <v>532.09</v>
      </c>
      <c r="C17" s="307">
        <v>53.840549647363581</v>
      </c>
      <c r="D17" s="74">
        <v>135.19999999999999</v>
      </c>
      <c r="E17" s="75">
        <v>13.680471935807015</v>
      </c>
      <c r="F17" s="74">
        <v>158.84</v>
      </c>
      <c r="G17" s="75">
        <v>16.072530786121202</v>
      </c>
      <c r="H17" s="74">
        <v>162.13999999999999</v>
      </c>
      <c r="I17" s="75">
        <v>16.406447630708207</v>
      </c>
      <c r="J17" s="74">
        <v>988.27</v>
      </c>
      <c r="K17" s="75">
        <v>100</v>
      </c>
    </row>
    <row r="18" spans="1:11" s="2" customFormat="1" ht="15.7" customHeight="1" x14ac:dyDescent="0.35">
      <c r="A18" s="68" t="s">
        <v>83</v>
      </c>
      <c r="B18" s="74">
        <v>835.91</v>
      </c>
      <c r="C18" s="307">
        <v>47.678557169094574</v>
      </c>
      <c r="D18" s="74">
        <v>377.94</v>
      </c>
      <c r="E18" s="75">
        <v>21.55690672020625</v>
      </c>
      <c r="F18" s="74">
        <v>337.54</v>
      </c>
      <c r="G18" s="75">
        <v>19.252575261518807</v>
      </c>
      <c r="H18" s="74">
        <v>201.83</v>
      </c>
      <c r="I18" s="75">
        <v>11.511960849180365</v>
      </c>
      <c r="J18" s="74">
        <v>1753.22</v>
      </c>
      <c r="K18" s="75">
        <v>100.00000000000001</v>
      </c>
    </row>
    <row r="19" spans="1:11" s="2" customFormat="1" ht="15.7" customHeight="1" x14ac:dyDescent="0.35">
      <c r="A19" s="68" t="s">
        <v>85</v>
      </c>
      <c r="B19" s="74">
        <v>15.4</v>
      </c>
      <c r="C19" s="307">
        <v>12.94226405580301</v>
      </c>
      <c r="D19" s="74">
        <v>4.6500000000000004</v>
      </c>
      <c r="E19" s="75">
        <v>3.9078914194470125</v>
      </c>
      <c r="F19" s="74">
        <v>81.8</v>
      </c>
      <c r="G19" s="75">
        <v>68.745272711992598</v>
      </c>
      <c r="H19" s="74">
        <v>17.14</v>
      </c>
      <c r="I19" s="75">
        <v>14.404571812757375</v>
      </c>
      <c r="J19" s="74">
        <v>118.99</v>
      </c>
      <c r="K19" s="75">
        <v>100</v>
      </c>
    </row>
    <row r="20" spans="1:11" s="2" customFormat="1" ht="15.7" customHeight="1" x14ac:dyDescent="0.35">
      <c r="A20" s="68" t="s">
        <v>86</v>
      </c>
      <c r="B20" s="74">
        <v>97.78</v>
      </c>
      <c r="C20" s="307">
        <v>42.870922483339179</v>
      </c>
      <c r="D20" s="74">
        <v>101.94</v>
      </c>
      <c r="E20" s="75">
        <v>44.694843914415991</v>
      </c>
      <c r="F20" s="74">
        <v>18.46</v>
      </c>
      <c r="G20" s="75">
        <v>8.093651350403368</v>
      </c>
      <c r="H20" s="74">
        <v>9.9</v>
      </c>
      <c r="I20" s="75">
        <v>4.3405822518414592</v>
      </c>
      <c r="J20" s="74">
        <v>228.08</v>
      </c>
      <c r="K20" s="75">
        <v>99.999999999999986</v>
      </c>
    </row>
    <row r="21" spans="1:11" s="2" customFormat="1" ht="15.7" customHeight="1" x14ac:dyDescent="0.35">
      <c r="A21" s="68" t="s">
        <v>87</v>
      </c>
      <c r="B21" s="74">
        <v>7183.17</v>
      </c>
      <c r="C21" s="307">
        <v>42.413941533561612</v>
      </c>
      <c r="D21" s="74">
        <v>3428.92</v>
      </c>
      <c r="E21" s="75">
        <v>20.246494570399985</v>
      </c>
      <c r="F21" s="74">
        <v>3270.03</v>
      </c>
      <c r="G21" s="75">
        <v>19.308308341998377</v>
      </c>
      <c r="H21" s="74">
        <v>3053.75</v>
      </c>
      <c r="I21" s="75">
        <v>18.031255554040033</v>
      </c>
      <c r="J21" s="74">
        <v>16935.87</v>
      </c>
      <c r="K21" s="75">
        <v>100</v>
      </c>
    </row>
    <row r="22" spans="1:11" s="2" customFormat="1" ht="15.7" customHeight="1" x14ac:dyDescent="0.35">
      <c r="A22" s="68" t="s">
        <v>88</v>
      </c>
      <c r="B22" s="74">
        <v>505.39</v>
      </c>
      <c r="C22" s="307">
        <v>64.865107682829787</v>
      </c>
      <c r="D22" s="74">
        <v>158.93</v>
      </c>
      <c r="E22" s="75">
        <v>20.398131272941963</v>
      </c>
      <c r="F22" s="74">
        <v>63.46</v>
      </c>
      <c r="G22" s="75">
        <v>8.1448776856534142</v>
      </c>
      <c r="H22" s="74">
        <v>51.36</v>
      </c>
      <c r="I22" s="75">
        <v>6.5918833585748393</v>
      </c>
      <c r="J22" s="74">
        <v>779.14</v>
      </c>
      <c r="K22" s="75">
        <v>100</v>
      </c>
    </row>
    <row r="23" spans="1:11" s="2" customFormat="1" ht="15.7" customHeight="1" x14ac:dyDescent="0.35">
      <c r="A23" s="68" t="s">
        <v>89</v>
      </c>
      <c r="B23" s="74">
        <v>6890.63</v>
      </c>
      <c r="C23" s="307">
        <v>64.042764386927914</v>
      </c>
      <c r="D23" s="74">
        <v>2222.02</v>
      </c>
      <c r="E23" s="75">
        <v>20.651856698595278</v>
      </c>
      <c r="F23" s="74">
        <v>871.02</v>
      </c>
      <c r="G23" s="75">
        <v>8.0954177827429366</v>
      </c>
      <c r="H23" s="74">
        <v>775.75</v>
      </c>
      <c r="I23" s="75">
        <v>7.2099611317338663</v>
      </c>
      <c r="J23" s="74">
        <v>10759.42</v>
      </c>
      <c r="K23" s="75">
        <v>100</v>
      </c>
    </row>
    <row r="24" spans="1:11" s="2" customFormat="1" ht="15.7" customHeight="1" thickBot="1" x14ac:dyDescent="0.4">
      <c r="A24" s="76" t="s">
        <v>90</v>
      </c>
      <c r="B24" s="77">
        <v>76.44</v>
      </c>
      <c r="C24" s="308">
        <v>94.639098675250708</v>
      </c>
      <c r="D24" s="77">
        <v>3.33</v>
      </c>
      <c r="E24" s="78">
        <v>4.1228178779249722</v>
      </c>
      <c r="F24" s="77"/>
      <c r="G24" s="78">
        <v>0</v>
      </c>
      <c r="H24" s="77">
        <v>1</v>
      </c>
      <c r="I24" s="78">
        <v>1.238083446824316</v>
      </c>
      <c r="J24" s="77">
        <v>80.77</v>
      </c>
      <c r="K24" s="78">
        <v>100</v>
      </c>
    </row>
    <row r="25" spans="1:11" s="2" customFormat="1" ht="15.7" customHeight="1" thickBot="1" x14ac:dyDescent="0.45">
      <c r="A25" s="309" t="s">
        <v>30</v>
      </c>
      <c r="B25" s="310">
        <v>27074.07</v>
      </c>
      <c r="C25" s="311">
        <v>40.515834042041845</v>
      </c>
      <c r="D25" s="312">
        <v>12393.07</v>
      </c>
      <c r="E25" s="313">
        <v>18.545995020010196</v>
      </c>
      <c r="F25" s="312">
        <v>15860.55</v>
      </c>
      <c r="G25" s="313">
        <v>23.735013302968735</v>
      </c>
      <c r="H25" s="312">
        <v>11495.74</v>
      </c>
      <c r="I25" s="313">
        <v>17.203157634979231</v>
      </c>
      <c r="J25" s="314">
        <v>66823.429999999993</v>
      </c>
      <c r="K25" s="315">
        <v>100.00000000000001</v>
      </c>
    </row>
    <row r="26" spans="1:11" s="2" customFormat="1" ht="15.7" customHeight="1" x14ac:dyDescent="0.4">
      <c r="A26" s="70" t="s">
        <v>436</v>
      </c>
    </row>
    <row r="27" spans="1:11" ht="15.7" customHeight="1" x14ac:dyDescent="0.4">
      <c r="A27" s="6" t="s">
        <v>32</v>
      </c>
    </row>
  </sheetData>
  <mergeCells count="6">
    <mergeCell ref="J5:K6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landscape" r:id="rId1"/>
  <headerFooter alignWithMargins="0">
    <oddFooter>&amp;RFonte: Tab. 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5"/>
  <sheetViews>
    <sheetView workbookViewId="0">
      <selection activeCell="A3" sqref="A3:F23"/>
    </sheetView>
  </sheetViews>
  <sheetFormatPr defaultColWidth="8.83203125" defaultRowHeight="12.3" x14ac:dyDescent="0.4"/>
  <cols>
    <col min="1" max="1" width="41.5546875" customWidth="1"/>
    <col min="2" max="3" width="13" customWidth="1"/>
    <col min="4" max="4" width="16.1640625" customWidth="1"/>
    <col min="5" max="5" width="10.83203125" bestFit="1" customWidth="1"/>
    <col min="6" max="6" width="11.83203125" customWidth="1"/>
    <col min="11" max="11" width="5.83203125" customWidth="1"/>
  </cols>
  <sheetData>
    <row r="1" spans="1:11" s="2" customFormat="1" ht="48.75" customHeight="1" x14ac:dyDescent="0.4">
      <c r="A1" s="689" t="s">
        <v>438</v>
      </c>
      <c r="B1" s="689"/>
      <c r="C1" s="689"/>
      <c r="D1" s="689"/>
      <c r="E1" s="689"/>
      <c r="F1" s="689"/>
      <c r="G1" s="689"/>
      <c r="H1" s="689"/>
      <c r="I1" s="689"/>
      <c r="J1" s="689"/>
      <c r="K1" s="79"/>
    </row>
    <row r="2" spans="1:11" s="2" customFormat="1" ht="19.5" customHeight="1" thickBot="1" x14ac:dyDescent="0.45"/>
    <row r="3" spans="1:11" s="2" customFormat="1" ht="19.5" customHeight="1" x14ac:dyDescent="0.4">
      <c r="A3" s="677" t="s">
        <v>0</v>
      </c>
      <c r="B3" s="677" t="s">
        <v>63</v>
      </c>
      <c r="C3" s="677" t="s">
        <v>93</v>
      </c>
      <c r="D3" s="677" t="s">
        <v>94</v>
      </c>
      <c r="E3" s="677" t="s">
        <v>66</v>
      </c>
      <c r="F3" s="677" t="s">
        <v>30</v>
      </c>
    </row>
    <row r="4" spans="1:11" s="2" customFormat="1" ht="27.75" customHeight="1" thickBot="1" x14ac:dyDescent="0.45">
      <c r="A4" s="690"/>
      <c r="B4" s="690"/>
      <c r="C4" s="690"/>
      <c r="D4" s="690"/>
      <c r="E4" s="690"/>
      <c r="F4" s="690" t="s">
        <v>30</v>
      </c>
    </row>
    <row r="5" spans="1:11" s="2" customFormat="1" ht="16.5" customHeight="1" x14ac:dyDescent="0.4">
      <c r="A5" s="80" t="s">
        <v>10</v>
      </c>
      <c r="B5" s="81">
        <v>1426.41</v>
      </c>
      <c r="C5" s="81">
        <v>957.62</v>
      </c>
      <c r="D5" s="81">
        <v>412.72</v>
      </c>
      <c r="E5" s="81">
        <v>3968.33</v>
      </c>
      <c r="F5" s="82">
        <v>6765.08</v>
      </c>
    </row>
    <row r="6" spans="1:11" s="2" customFormat="1" ht="16.5" customHeight="1" x14ac:dyDescent="0.4">
      <c r="A6" s="80" t="s">
        <v>11</v>
      </c>
      <c r="B6" s="81"/>
      <c r="C6" s="81"/>
      <c r="D6" s="81">
        <v>0</v>
      </c>
      <c r="E6" s="81">
        <v>314.18</v>
      </c>
      <c r="F6" s="82">
        <v>314.18</v>
      </c>
    </row>
    <row r="7" spans="1:11" s="2" customFormat="1" ht="16.5" customHeight="1" x14ac:dyDescent="0.4">
      <c r="A7" s="80" t="s">
        <v>12</v>
      </c>
      <c r="B7" s="81">
        <v>1.46</v>
      </c>
      <c r="C7" s="81">
        <v>6.7</v>
      </c>
      <c r="D7" s="81">
        <v>2</v>
      </c>
      <c r="E7" s="81">
        <v>6.96</v>
      </c>
      <c r="F7" s="82">
        <v>17.12</v>
      </c>
    </row>
    <row r="8" spans="1:11" s="2" customFormat="1" ht="16.5" customHeight="1" x14ac:dyDescent="0.4">
      <c r="A8" s="80" t="s">
        <v>13</v>
      </c>
      <c r="B8" s="81">
        <v>39.57</v>
      </c>
      <c r="C8" s="81">
        <v>17.27</v>
      </c>
      <c r="D8" s="81">
        <v>16.34</v>
      </c>
      <c r="E8" s="81">
        <v>195.72</v>
      </c>
      <c r="F8" s="82">
        <v>268.89999999999998</v>
      </c>
    </row>
    <row r="9" spans="1:11" s="2" customFormat="1" ht="16.5" customHeight="1" x14ac:dyDescent="0.4">
      <c r="A9" s="80" t="s">
        <v>14</v>
      </c>
      <c r="B9" s="81">
        <v>120.67</v>
      </c>
      <c r="C9" s="81">
        <v>62.22</v>
      </c>
      <c r="D9" s="81">
        <v>18.13</v>
      </c>
      <c r="E9" s="81">
        <v>357.31</v>
      </c>
      <c r="F9" s="82">
        <v>558.32999999999993</v>
      </c>
    </row>
    <row r="10" spans="1:11" s="2" customFormat="1" ht="16.5" customHeight="1" x14ac:dyDescent="0.4">
      <c r="A10" s="80" t="s">
        <v>15</v>
      </c>
      <c r="B10" s="81">
        <v>2.34</v>
      </c>
      <c r="C10" s="81">
        <v>0.96</v>
      </c>
      <c r="D10" s="81">
        <v>0</v>
      </c>
      <c r="E10" s="81">
        <v>2.5</v>
      </c>
      <c r="F10" s="82">
        <v>5.8</v>
      </c>
    </row>
    <row r="11" spans="1:11" s="2" customFormat="1" ht="16.5" customHeight="1" x14ac:dyDescent="0.4">
      <c r="A11" s="80" t="s">
        <v>16</v>
      </c>
      <c r="B11" s="81">
        <v>8.5</v>
      </c>
      <c r="C11" s="81">
        <v>5.33</v>
      </c>
      <c r="D11" s="81">
        <v>2.69</v>
      </c>
      <c r="E11" s="81">
        <v>16.93</v>
      </c>
      <c r="F11" s="82">
        <v>33.450000000000003</v>
      </c>
    </row>
    <row r="12" spans="1:11" s="2" customFormat="1" ht="16.5" customHeight="1" x14ac:dyDescent="0.4">
      <c r="A12" s="80" t="s">
        <v>17</v>
      </c>
      <c r="B12" s="81">
        <v>78.73</v>
      </c>
      <c r="C12" s="81">
        <v>10.79</v>
      </c>
      <c r="D12" s="81">
        <v>16.12</v>
      </c>
      <c r="E12" s="81">
        <v>569.28</v>
      </c>
      <c r="F12" s="82">
        <v>674.92</v>
      </c>
    </row>
    <row r="13" spans="1:11" s="2" customFormat="1" ht="20.7" x14ac:dyDescent="0.4">
      <c r="A13" s="80" t="s">
        <v>80</v>
      </c>
      <c r="B13" s="81">
        <v>2574.98</v>
      </c>
      <c r="C13" s="81">
        <v>3130.82</v>
      </c>
      <c r="D13" s="81">
        <v>589.1</v>
      </c>
      <c r="E13" s="81">
        <v>13858.98</v>
      </c>
      <c r="F13" s="82">
        <v>20153.88</v>
      </c>
    </row>
    <row r="14" spans="1:11" s="2" customFormat="1" ht="16.5" customHeight="1" x14ac:dyDescent="0.4">
      <c r="A14" s="80" t="s">
        <v>82</v>
      </c>
      <c r="B14" s="81">
        <v>484.09</v>
      </c>
      <c r="C14" s="81">
        <v>382.54</v>
      </c>
      <c r="D14" s="81">
        <v>105.11</v>
      </c>
      <c r="E14" s="81">
        <v>1407.84</v>
      </c>
      <c r="F14" s="82">
        <v>2379.58</v>
      </c>
    </row>
    <row r="15" spans="1:11" s="2" customFormat="1" ht="16.5" customHeight="1" x14ac:dyDescent="0.4">
      <c r="A15" s="80" t="s">
        <v>83</v>
      </c>
      <c r="B15" s="81">
        <v>45.49</v>
      </c>
      <c r="C15" s="81">
        <v>2.2000000000000002</v>
      </c>
      <c r="D15" s="81">
        <v>2</v>
      </c>
      <c r="E15" s="81">
        <v>490.41</v>
      </c>
      <c r="F15" s="82">
        <v>540.1</v>
      </c>
    </row>
    <row r="16" spans="1:11" s="2" customFormat="1" ht="16.5" customHeight="1" x14ac:dyDescent="0.4">
      <c r="A16" s="80" t="s">
        <v>81</v>
      </c>
      <c r="B16" s="81">
        <v>205.12</v>
      </c>
      <c r="C16" s="81">
        <v>101.64</v>
      </c>
      <c r="D16" s="81">
        <v>57.42</v>
      </c>
      <c r="E16" s="81">
        <v>1054.83</v>
      </c>
      <c r="F16" s="82">
        <v>1419.01</v>
      </c>
    </row>
    <row r="17" spans="1:6" s="2" customFormat="1" ht="16.5" customHeight="1" x14ac:dyDescent="0.4">
      <c r="A17" s="80" t="s">
        <v>85</v>
      </c>
      <c r="B17" s="81">
        <v>85.12</v>
      </c>
      <c r="C17" s="81">
        <v>7.07</v>
      </c>
      <c r="D17" s="81">
        <v>2.0099999999999998</v>
      </c>
      <c r="E17" s="81">
        <v>15.24</v>
      </c>
      <c r="F17" s="82">
        <v>109.44</v>
      </c>
    </row>
    <row r="18" spans="1:6" s="2" customFormat="1" ht="16.5" customHeight="1" x14ac:dyDescent="0.4">
      <c r="A18" s="80" t="s">
        <v>86</v>
      </c>
      <c r="B18" s="81">
        <v>6.85</v>
      </c>
      <c r="C18" s="81">
        <v>2.12</v>
      </c>
      <c r="D18" s="81">
        <v>2.0299999999999998</v>
      </c>
      <c r="E18" s="81">
        <v>25.01</v>
      </c>
      <c r="F18" s="82">
        <v>36.01</v>
      </c>
    </row>
    <row r="19" spans="1:6" s="2" customFormat="1" ht="16.5" customHeight="1" x14ac:dyDescent="0.4">
      <c r="A19" s="80" t="s">
        <v>87</v>
      </c>
      <c r="B19" s="81">
        <v>2197.91</v>
      </c>
      <c r="C19" s="81">
        <v>1602.74</v>
      </c>
      <c r="D19" s="81">
        <v>511.51</v>
      </c>
      <c r="E19" s="81">
        <v>7703.81</v>
      </c>
      <c r="F19" s="82">
        <v>12015.970000000001</v>
      </c>
    </row>
    <row r="20" spans="1:6" s="2" customFormat="1" ht="16.5" customHeight="1" x14ac:dyDescent="0.4">
      <c r="A20" s="80" t="s">
        <v>88</v>
      </c>
      <c r="B20" s="81">
        <v>46.98</v>
      </c>
      <c r="C20" s="81">
        <v>16.77</v>
      </c>
      <c r="D20" s="81">
        <v>10.63</v>
      </c>
      <c r="E20" s="81">
        <v>102.39</v>
      </c>
      <c r="F20" s="82">
        <v>176.76999999999998</v>
      </c>
    </row>
    <row r="21" spans="1:6" s="2" customFormat="1" ht="16.5" customHeight="1" x14ac:dyDescent="0.4">
      <c r="A21" s="80" t="s">
        <v>89</v>
      </c>
      <c r="B21" s="81">
        <v>763.68</v>
      </c>
      <c r="C21" s="81">
        <v>213.37</v>
      </c>
      <c r="D21" s="81">
        <v>150.49</v>
      </c>
      <c r="E21" s="81">
        <v>2654.71</v>
      </c>
      <c r="F21" s="82">
        <v>3782.25</v>
      </c>
    </row>
    <row r="22" spans="1:6" s="2" customFormat="1" ht="16.5" customHeight="1" thickBot="1" x14ac:dyDescent="0.45">
      <c r="A22" s="83" t="s">
        <v>90</v>
      </c>
      <c r="B22" s="84">
        <v>0</v>
      </c>
      <c r="C22" s="84"/>
      <c r="D22" s="84">
        <v>3.25</v>
      </c>
      <c r="E22" s="84">
        <v>45.24</v>
      </c>
      <c r="F22" s="82">
        <v>48.49</v>
      </c>
    </row>
    <row r="23" spans="1:6" s="2" customFormat="1" ht="18" customHeight="1" thickBot="1" x14ac:dyDescent="0.45">
      <c r="A23" s="316" t="s">
        <v>30</v>
      </c>
      <c r="B23" s="317">
        <v>8087.9</v>
      </c>
      <c r="C23" s="317">
        <v>6520.16</v>
      </c>
      <c r="D23" s="317">
        <v>1901.55</v>
      </c>
      <c r="E23" s="317">
        <v>32789.670000000006</v>
      </c>
      <c r="F23" s="317">
        <v>49299.28</v>
      </c>
    </row>
    <row r="24" spans="1:6" s="2" customFormat="1" ht="11.4" x14ac:dyDescent="0.4">
      <c r="A24" s="277" t="s">
        <v>436</v>
      </c>
    </row>
    <row r="25" spans="1:6" x14ac:dyDescent="0.4">
      <c r="A25" s="6" t="s">
        <v>32</v>
      </c>
    </row>
  </sheetData>
  <mergeCells count="7">
    <mergeCell ref="A1:J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8" orientation="portrait"/>
  <headerFooter>
    <oddFooter>&amp;RFonte: Tab. 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7"/>
  <sheetViews>
    <sheetView workbookViewId="0">
      <selection activeCell="A3" sqref="A3:S26"/>
    </sheetView>
  </sheetViews>
  <sheetFormatPr defaultColWidth="10.83203125" defaultRowHeight="12.3" x14ac:dyDescent="0.4"/>
  <cols>
    <col min="1" max="1" width="14.5546875" style="232" customWidth="1"/>
    <col min="2" max="3" width="8.1640625" style="232" customWidth="1"/>
    <col min="4" max="4" width="7.5546875" style="232" customWidth="1"/>
    <col min="5" max="5" width="9.5546875" style="232" customWidth="1"/>
    <col min="6" max="6" width="7.44140625" style="232" customWidth="1"/>
    <col min="7" max="7" width="6.71875" style="232" customWidth="1"/>
    <col min="8" max="8" width="9" style="232" customWidth="1"/>
    <col min="9" max="9" width="9.5546875" style="232" customWidth="1"/>
    <col min="10" max="10" width="7.5546875" style="232" bestFit="1" customWidth="1"/>
    <col min="11" max="11" width="7.1640625" style="232" customWidth="1"/>
    <col min="12" max="12" width="8.1640625" style="232" customWidth="1"/>
    <col min="13" max="13" width="7.5546875" style="232" customWidth="1"/>
    <col min="14" max="14" width="7.1640625" style="232" customWidth="1"/>
    <col min="15" max="15" width="9" style="232" customWidth="1"/>
    <col min="16" max="16" width="8.27734375" style="232" customWidth="1"/>
    <col min="17" max="17" width="7.44140625" style="232" customWidth="1"/>
    <col min="18" max="19" width="7.71875" style="232" customWidth="1"/>
    <col min="20" max="16384" width="10.83203125" style="232"/>
  </cols>
  <sheetData>
    <row r="1" spans="1:19" s="221" customFormat="1" ht="29.25" customHeight="1" x14ac:dyDescent="0.4">
      <c r="A1" s="229" t="s">
        <v>439</v>
      </c>
    </row>
    <row r="2" spans="1:19" s="228" customFormat="1" ht="24" customHeight="1" x14ac:dyDescent="0.25"/>
    <row r="3" spans="1:19" s="228" customFormat="1" ht="26.25" customHeight="1" x14ac:dyDescent="0.25">
      <c r="A3" s="693" t="s">
        <v>311</v>
      </c>
      <c r="B3" s="694" t="s">
        <v>45</v>
      </c>
      <c r="C3" s="694"/>
      <c r="D3" s="694"/>
      <c r="E3" s="694" t="s">
        <v>46</v>
      </c>
      <c r="F3" s="694"/>
      <c r="G3" s="694"/>
      <c r="H3" s="694" t="s">
        <v>47</v>
      </c>
      <c r="I3" s="694"/>
      <c r="J3" s="694"/>
      <c r="K3" s="694" t="s">
        <v>48</v>
      </c>
      <c r="L3" s="694"/>
      <c r="M3" s="694"/>
      <c r="N3" s="694" t="s">
        <v>362</v>
      </c>
      <c r="O3" s="694"/>
      <c r="P3" s="694"/>
      <c r="Q3" s="691" t="s">
        <v>313</v>
      </c>
      <c r="R3" s="691" t="s">
        <v>314</v>
      </c>
      <c r="S3" s="691" t="s">
        <v>312</v>
      </c>
    </row>
    <row r="4" spans="1:19" s="228" customFormat="1" ht="26.25" customHeight="1" x14ac:dyDescent="0.25">
      <c r="A4" s="693"/>
      <c r="B4" s="318" t="s">
        <v>313</v>
      </c>
      <c r="C4" s="318" t="s">
        <v>314</v>
      </c>
      <c r="D4" s="318" t="s">
        <v>312</v>
      </c>
      <c r="E4" s="318" t="s">
        <v>313</v>
      </c>
      <c r="F4" s="318" t="s">
        <v>314</v>
      </c>
      <c r="G4" s="318" t="s">
        <v>312</v>
      </c>
      <c r="H4" s="318" t="s">
        <v>313</v>
      </c>
      <c r="I4" s="318" t="s">
        <v>314</v>
      </c>
      <c r="J4" s="318" t="s">
        <v>312</v>
      </c>
      <c r="K4" s="318" t="s">
        <v>313</v>
      </c>
      <c r="L4" s="318" t="s">
        <v>314</v>
      </c>
      <c r="M4" s="318" t="s">
        <v>312</v>
      </c>
      <c r="N4" s="318" t="s">
        <v>313</v>
      </c>
      <c r="O4" s="318" t="s">
        <v>314</v>
      </c>
      <c r="P4" s="318" t="s">
        <v>312</v>
      </c>
      <c r="Q4" s="692"/>
      <c r="R4" s="692"/>
      <c r="S4" s="692"/>
    </row>
    <row r="5" spans="1:19" s="228" customFormat="1" ht="17.95" customHeight="1" x14ac:dyDescent="0.4">
      <c r="A5" s="230" t="s">
        <v>316</v>
      </c>
      <c r="B5" s="231">
        <v>1271.6400000000001</v>
      </c>
      <c r="C5" s="231">
        <v>354.74</v>
      </c>
      <c r="D5" s="231">
        <v>1626.38</v>
      </c>
      <c r="E5" s="231">
        <v>0.22</v>
      </c>
      <c r="F5" s="231">
        <v>0</v>
      </c>
      <c r="G5" s="231">
        <v>0.22</v>
      </c>
      <c r="H5" s="231">
        <v>659.61</v>
      </c>
      <c r="I5" s="231">
        <v>186.76</v>
      </c>
      <c r="J5" s="231">
        <v>846.37</v>
      </c>
      <c r="K5" s="231">
        <v>527.6</v>
      </c>
      <c r="L5" s="231">
        <v>167.86</v>
      </c>
      <c r="M5" s="231">
        <v>695.46</v>
      </c>
      <c r="N5" s="231">
        <v>0</v>
      </c>
      <c r="O5" s="231">
        <v>0</v>
      </c>
      <c r="P5" s="231">
        <v>0</v>
      </c>
      <c r="Q5" s="231">
        <v>2459.0700000000002</v>
      </c>
      <c r="R5" s="231">
        <v>709.36</v>
      </c>
      <c r="S5" s="231">
        <v>3168.4300000000003</v>
      </c>
    </row>
    <row r="6" spans="1:19" s="228" customFormat="1" ht="17.95" customHeight="1" x14ac:dyDescent="0.4">
      <c r="A6" s="230" t="s">
        <v>318</v>
      </c>
      <c r="B6" s="231">
        <v>19.5</v>
      </c>
      <c r="C6" s="231">
        <v>6.18</v>
      </c>
      <c r="D6" s="231">
        <v>25.68</v>
      </c>
      <c r="E6" s="231">
        <v>0</v>
      </c>
      <c r="F6" s="231">
        <v>0.33</v>
      </c>
      <c r="G6" s="231">
        <v>0.33</v>
      </c>
      <c r="H6" s="231">
        <v>0</v>
      </c>
      <c r="I6" s="231">
        <v>0</v>
      </c>
      <c r="J6" s="231">
        <v>0</v>
      </c>
      <c r="K6" s="231">
        <v>1</v>
      </c>
      <c r="L6" s="231">
        <v>1</v>
      </c>
      <c r="M6" s="231">
        <v>2</v>
      </c>
      <c r="N6" s="231"/>
      <c r="O6" s="231"/>
      <c r="P6" s="231"/>
      <c r="Q6" s="231">
        <v>20.5</v>
      </c>
      <c r="R6" s="231">
        <v>7.51</v>
      </c>
      <c r="S6" s="231">
        <v>28.009999999999998</v>
      </c>
    </row>
    <row r="7" spans="1:19" s="228" customFormat="1" ht="17.95" customHeight="1" x14ac:dyDescent="0.4">
      <c r="A7" s="230" t="s">
        <v>320</v>
      </c>
      <c r="B7" s="231">
        <v>1332.15</v>
      </c>
      <c r="C7" s="231">
        <v>542.9</v>
      </c>
      <c r="D7" s="231">
        <v>1875.05</v>
      </c>
      <c r="E7" s="231">
        <v>3.13</v>
      </c>
      <c r="F7" s="231">
        <v>1.84</v>
      </c>
      <c r="G7" s="231">
        <v>4.97</v>
      </c>
      <c r="H7" s="231">
        <v>919.86</v>
      </c>
      <c r="I7" s="231">
        <v>506.73</v>
      </c>
      <c r="J7" s="231">
        <v>1426.59</v>
      </c>
      <c r="K7" s="231">
        <v>476.42</v>
      </c>
      <c r="L7" s="231">
        <v>185.37</v>
      </c>
      <c r="M7" s="231">
        <v>661.79</v>
      </c>
      <c r="N7" s="231">
        <v>0</v>
      </c>
      <c r="O7" s="231">
        <v>0</v>
      </c>
      <c r="P7" s="231">
        <v>0</v>
      </c>
      <c r="Q7" s="231">
        <v>2731.5600000000004</v>
      </c>
      <c r="R7" s="231">
        <v>1236.8400000000001</v>
      </c>
      <c r="S7" s="231">
        <v>3968.3999999999996</v>
      </c>
    </row>
    <row r="8" spans="1:19" s="228" customFormat="1" ht="17.95" customHeight="1" x14ac:dyDescent="0.4">
      <c r="A8" s="230" t="s">
        <v>322</v>
      </c>
      <c r="B8" s="231">
        <v>842.76</v>
      </c>
      <c r="C8" s="231">
        <v>329.19</v>
      </c>
      <c r="D8" s="231">
        <v>1171.95</v>
      </c>
      <c r="E8" s="231">
        <v>3.25</v>
      </c>
      <c r="F8" s="231">
        <v>0</v>
      </c>
      <c r="G8" s="231">
        <v>3.25</v>
      </c>
      <c r="H8" s="231">
        <v>121.18</v>
      </c>
      <c r="I8" s="231">
        <v>68.349999999999994</v>
      </c>
      <c r="J8" s="231">
        <v>189.53</v>
      </c>
      <c r="K8" s="231">
        <v>148.13</v>
      </c>
      <c r="L8" s="231">
        <v>54.33</v>
      </c>
      <c r="M8" s="231">
        <v>202.46</v>
      </c>
      <c r="N8" s="231"/>
      <c r="O8" s="231"/>
      <c r="P8" s="231"/>
      <c r="Q8" s="231">
        <v>1115.3200000000002</v>
      </c>
      <c r="R8" s="231">
        <v>451.86999999999995</v>
      </c>
      <c r="S8" s="231">
        <v>1567.19</v>
      </c>
    </row>
    <row r="9" spans="1:19" s="228" customFormat="1" ht="17.95" customHeight="1" x14ac:dyDescent="0.4">
      <c r="A9" s="230" t="s">
        <v>324</v>
      </c>
      <c r="B9" s="231">
        <v>184.51</v>
      </c>
      <c r="C9" s="231">
        <v>58.04</v>
      </c>
      <c r="D9" s="231">
        <v>242.55</v>
      </c>
      <c r="E9" s="231"/>
      <c r="F9" s="231"/>
      <c r="G9" s="231"/>
      <c r="H9" s="231">
        <v>81.93</v>
      </c>
      <c r="I9" s="231">
        <v>12.99</v>
      </c>
      <c r="J9" s="231">
        <v>94.92</v>
      </c>
      <c r="K9" s="231">
        <v>49.06</v>
      </c>
      <c r="L9" s="231">
        <v>13</v>
      </c>
      <c r="M9" s="231">
        <v>62.06</v>
      </c>
      <c r="N9" s="231"/>
      <c r="O9" s="231"/>
      <c r="P9" s="231"/>
      <c r="Q9" s="231">
        <v>315.5</v>
      </c>
      <c r="R9" s="231">
        <v>84.03</v>
      </c>
      <c r="S9" s="231">
        <v>399.53000000000003</v>
      </c>
    </row>
    <row r="10" spans="1:19" s="228" customFormat="1" ht="17.95" customHeight="1" x14ac:dyDescent="0.4">
      <c r="A10" s="230" t="s">
        <v>326</v>
      </c>
      <c r="B10" s="231">
        <v>512.94000000000005</v>
      </c>
      <c r="C10" s="231">
        <v>237.99</v>
      </c>
      <c r="D10" s="231">
        <v>750.93</v>
      </c>
      <c r="E10" s="231">
        <v>0</v>
      </c>
      <c r="F10" s="231">
        <v>0.76</v>
      </c>
      <c r="G10" s="231">
        <v>0.76</v>
      </c>
      <c r="H10" s="231">
        <v>266.57</v>
      </c>
      <c r="I10" s="231">
        <v>104.47</v>
      </c>
      <c r="J10" s="231">
        <v>371.04</v>
      </c>
      <c r="K10" s="231">
        <v>171.64</v>
      </c>
      <c r="L10" s="231">
        <v>53.43</v>
      </c>
      <c r="M10" s="231">
        <v>225.07</v>
      </c>
      <c r="N10" s="231">
        <v>0</v>
      </c>
      <c r="O10" s="231">
        <v>1.01</v>
      </c>
      <c r="P10" s="231">
        <v>1.01</v>
      </c>
      <c r="Q10" s="231">
        <v>951.15</v>
      </c>
      <c r="R10" s="231">
        <v>397.66</v>
      </c>
      <c r="S10" s="231">
        <v>1348.81</v>
      </c>
    </row>
    <row r="11" spans="1:19" s="228" customFormat="1" ht="17.95" customHeight="1" x14ac:dyDescent="0.4">
      <c r="A11" s="230" t="s">
        <v>328</v>
      </c>
      <c r="B11" s="231">
        <v>1044.8</v>
      </c>
      <c r="C11" s="231">
        <v>136.84</v>
      </c>
      <c r="D11" s="231">
        <v>1181.6400000000001</v>
      </c>
      <c r="E11" s="231">
        <v>0</v>
      </c>
      <c r="F11" s="231">
        <v>1</v>
      </c>
      <c r="G11" s="231">
        <v>1</v>
      </c>
      <c r="H11" s="231">
        <v>163.69</v>
      </c>
      <c r="I11" s="231">
        <v>149.36000000000001</v>
      </c>
      <c r="J11" s="231">
        <v>313.05</v>
      </c>
      <c r="K11" s="231">
        <v>127.55</v>
      </c>
      <c r="L11" s="231">
        <v>33.65</v>
      </c>
      <c r="M11" s="231">
        <v>161.19999999999999</v>
      </c>
      <c r="N11" s="231">
        <v>23.61</v>
      </c>
      <c r="O11" s="231">
        <v>19.54</v>
      </c>
      <c r="P11" s="231">
        <v>43.15</v>
      </c>
      <c r="Q11" s="231">
        <v>1359.6499999999999</v>
      </c>
      <c r="R11" s="231">
        <v>340.39000000000004</v>
      </c>
      <c r="S11" s="231">
        <v>1700.0400000000002</v>
      </c>
    </row>
    <row r="12" spans="1:19" s="228" customFormat="1" ht="17.95" customHeight="1" x14ac:dyDescent="0.4">
      <c r="A12" s="230" t="s">
        <v>330</v>
      </c>
      <c r="B12" s="231">
        <v>650.49</v>
      </c>
      <c r="C12" s="231">
        <v>226.07</v>
      </c>
      <c r="D12" s="231">
        <v>876.56</v>
      </c>
      <c r="E12" s="231"/>
      <c r="F12" s="231"/>
      <c r="G12" s="231"/>
      <c r="H12" s="231">
        <v>357.71</v>
      </c>
      <c r="I12" s="231">
        <v>63.73</v>
      </c>
      <c r="J12" s="231">
        <v>421.44</v>
      </c>
      <c r="K12" s="231">
        <v>50.29</v>
      </c>
      <c r="L12" s="231">
        <v>15.36</v>
      </c>
      <c r="M12" s="231">
        <v>65.650000000000006</v>
      </c>
      <c r="N12" s="231"/>
      <c r="O12" s="231"/>
      <c r="P12" s="231"/>
      <c r="Q12" s="231">
        <v>1058.49</v>
      </c>
      <c r="R12" s="231">
        <v>305.16000000000003</v>
      </c>
      <c r="S12" s="231">
        <v>1363.65</v>
      </c>
    </row>
    <row r="13" spans="1:19" s="228" customFormat="1" ht="17.95" customHeight="1" x14ac:dyDescent="0.4">
      <c r="A13" s="230" t="s">
        <v>332</v>
      </c>
      <c r="B13" s="231">
        <v>1464.31</v>
      </c>
      <c r="C13" s="231">
        <v>551.05999999999995</v>
      </c>
      <c r="D13" s="231">
        <v>2015.37</v>
      </c>
      <c r="E13" s="231"/>
      <c r="F13" s="231"/>
      <c r="G13" s="231"/>
      <c r="H13" s="231">
        <v>610.25</v>
      </c>
      <c r="I13" s="231">
        <v>347.99</v>
      </c>
      <c r="J13" s="231">
        <v>958.24</v>
      </c>
      <c r="K13" s="231">
        <v>314.70999999999998</v>
      </c>
      <c r="L13" s="231">
        <v>106.46</v>
      </c>
      <c r="M13" s="231">
        <v>421.17</v>
      </c>
      <c r="N13" s="231">
        <v>1</v>
      </c>
      <c r="O13" s="231">
        <v>0</v>
      </c>
      <c r="P13" s="231">
        <v>1</v>
      </c>
      <c r="Q13" s="231">
        <v>2390.27</v>
      </c>
      <c r="R13" s="231">
        <v>1005.51</v>
      </c>
      <c r="S13" s="231">
        <v>3395.7799999999997</v>
      </c>
    </row>
    <row r="14" spans="1:19" s="228" customFormat="1" ht="17.95" customHeight="1" x14ac:dyDescent="0.4">
      <c r="A14" s="230" t="s">
        <v>334</v>
      </c>
      <c r="B14" s="231">
        <v>703.89</v>
      </c>
      <c r="C14" s="231">
        <v>219.37</v>
      </c>
      <c r="D14" s="231">
        <v>923.26</v>
      </c>
      <c r="E14" s="231">
        <v>0.68</v>
      </c>
      <c r="F14" s="231">
        <v>0</v>
      </c>
      <c r="G14" s="231">
        <v>0.68</v>
      </c>
      <c r="H14" s="231">
        <v>193.1</v>
      </c>
      <c r="I14" s="231">
        <v>43.63</v>
      </c>
      <c r="J14" s="231">
        <v>236.73</v>
      </c>
      <c r="K14" s="231">
        <v>111.93</v>
      </c>
      <c r="L14" s="231">
        <v>34.020000000000003</v>
      </c>
      <c r="M14" s="231">
        <v>145.94999999999999</v>
      </c>
      <c r="N14" s="231">
        <v>0</v>
      </c>
      <c r="O14" s="231">
        <v>0</v>
      </c>
      <c r="P14" s="231">
        <v>0</v>
      </c>
      <c r="Q14" s="231">
        <v>1009.5999999999999</v>
      </c>
      <c r="R14" s="231">
        <v>297.02</v>
      </c>
      <c r="S14" s="231">
        <v>1306.6199999999999</v>
      </c>
    </row>
    <row r="15" spans="1:19" s="228" customFormat="1" ht="17.95" customHeight="1" x14ac:dyDescent="0.4">
      <c r="A15" s="230" t="s">
        <v>336</v>
      </c>
      <c r="B15" s="231">
        <v>371.28</v>
      </c>
      <c r="C15" s="231">
        <v>155.04</v>
      </c>
      <c r="D15" s="231">
        <v>526.32000000000005</v>
      </c>
      <c r="E15" s="231">
        <v>1.96</v>
      </c>
      <c r="F15" s="231">
        <v>1</v>
      </c>
      <c r="G15" s="231">
        <v>2.96</v>
      </c>
      <c r="H15" s="231">
        <v>213.32</v>
      </c>
      <c r="I15" s="231">
        <v>80.239999999999995</v>
      </c>
      <c r="J15" s="231">
        <v>293.56</v>
      </c>
      <c r="K15" s="231">
        <v>43.72</v>
      </c>
      <c r="L15" s="231">
        <v>9.52</v>
      </c>
      <c r="M15" s="231">
        <v>53.24</v>
      </c>
      <c r="N15" s="231">
        <v>0</v>
      </c>
      <c r="O15" s="231">
        <v>0.09</v>
      </c>
      <c r="P15" s="231">
        <v>0.09</v>
      </c>
      <c r="Q15" s="231">
        <v>630.28</v>
      </c>
      <c r="R15" s="231">
        <v>245.89</v>
      </c>
      <c r="S15" s="231">
        <v>876.17000000000019</v>
      </c>
    </row>
    <row r="16" spans="1:19" s="228" customFormat="1" ht="17.95" customHeight="1" x14ac:dyDescent="0.4">
      <c r="A16" s="230" t="s">
        <v>338</v>
      </c>
      <c r="B16" s="231">
        <v>801.63</v>
      </c>
      <c r="C16" s="231">
        <v>271.5</v>
      </c>
      <c r="D16" s="231">
        <v>1073.1300000000001</v>
      </c>
      <c r="E16" s="231"/>
      <c r="F16" s="231"/>
      <c r="G16" s="231"/>
      <c r="H16" s="231">
        <v>357.67</v>
      </c>
      <c r="I16" s="231">
        <v>165.58</v>
      </c>
      <c r="J16" s="231">
        <v>523.25</v>
      </c>
      <c r="K16" s="231">
        <v>152.94999999999999</v>
      </c>
      <c r="L16" s="231">
        <v>61.14</v>
      </c>
      <c r="M16" s="231">
        <v>214.09</v>
      </c>
      <c r="N16" s="231">
        <v>0.99</v>
      </c>
      <c r="O16" s="231">
        <v>1.25</v>
      </c>
      <c r="P16" s="231">
        <v>2.2400000000000002</v>
      </c>
      <c r="Q16" s="231">
        <v>1313.24</v>
      </c>
      <c r="R16" s="231">
        <v>499.47</v>
      </c>
      <c r="S16" s="231">
        <v>1812.71</v>
      </c>
    </row>
    <row r="17" spans="1:19" s="228" customFormat="1" ht="17.95" customHeight="1" x14ac:dyDescent="0.4">
      <c r="A17" s="230" t="s">
        <v>340</v>
      </c>
      <c r="B17" s="231">
        <v>2168.81</v>
      </c>
      <c r="C17" s="231">
        <v>818.92</v>
      </c>
      <c r="D17" s="231">
        <v>2987.73</v>
      </c>
      <c r="E17" s="231">
        <v>1.01</v>
      </c>
      <c r="F17" s="231">
        <v>0</v>
      </c>
      <c r="G17" s="231">
        <v>1.01</v>
      </c>
      <c r="H17" s="231">
        <v>919.63</v>
      </c>
      <c r="I17" s="231">
        <v>412.14</v>
      </c>
      <c r="J17" s="231">
        <v>1331.77</v>
      </c>
      <c r="K17" s="231">
        <v>132.41999999999999</v>
      </c>
      <c r="L17" s="231">
        <v>59.56</v>
      </c>
      <c r="M17" s="231">
        <v>191.98</v>
      </c>
      <c r="N17" s="231"/>
      <c r="O17" s="231"/>
      <c r="P17" s="231"/>
      <c r="Q17" s="231">
        <v>3221.8700000000003</v>
      </c>
      <c r="R17" s="231">
        <v>1290.6199999999999</v>
      </c>
      <c r="S17" s="231">
        <v>4512.49</v>
      </c>
    </row>
    <row r="18" spans="1:19" s="228" customFormat="1" ht="17.95" customHeight="1" x14ac:dyDescent="0.4">
      <c r="A18" s="230" t="s">
        <v>342</v>
      </c>
      <c r="B18" s="231">
        <v>1041.1400000000001</v>
      </c>
      <c r="C18" s="231">
        <v>324.45999999999998</v>
      </c>
      <c r="D18" s="231">
        <v>1365.6</v>
      </c>
      <c r="E18" s="231"/>
      <c r="F18" s="231"/>
      <c r="G18" s="231"/>
      <c r="H18" s="231">
        <v>511.99</v>
      </c>
      <c r="I18" s="231">
        <v>147.91</v>
      </c>
      <c r="J18" s="231">
        <v>659.9</v>
      </c>
      <c r="K18" s="231">
        <v>13.93</v>
      </c>
      <c r="L18" s="231">
        <v>5.23</v>
      </c>
      <c r="M18" s="231">
        <v>19.16</v>
      </c>
      <c r="N18" s="231"/>
      <c r="O18" s="231"/>
      <c r="P18" s="231"/>
      <c r="Q18" s="231">
        <v>1567.0600000000002</v>
      </c>
      <c r="R18" s="231">
        <v>477.6</v>
      </c>
      <c r="S18" s="231">
        <v>2044.66</v>
      </c>
    </row>
    <row r="19" spans="1:19" s="228" customFormat="1" ht="17.95" customHeight="1" x14ac:dyDescent="0.4">
      <c r="A19" s="230" t="s">
        <v>344</v>
      </c>
      <c r="B19" s="231">
        <v>143.15</v>
      </c>
      <c r="C19" s="231">
        <v>72.02</v>
      </c>
      <c r="D19" s="231">
        <v>215.17</v>
      </c>
      <c r="E19" s="231"/>
      <c r="F19" s="231"/>
      <c r="G19" s="231"/>
      <c r="H19" s="231">
        <v>68.239999999999995</v>
      </c>
      <c r="I19" s="231">
        <v>36.6</v>
      </c>
      <c r="J19" s="231">
        <v>104.84</v>
      </c>
      <c r="K19" s="231"/>
      <c r="L19" s="231"/>
      <c r="M19" s="231"/>
      <c r="N19" s="231"/>
      <c r="O19" s="231"/>
      <c r="P19" s="231"/>
      <c r="Q19" s="231">
        <v>211.39</v>
      </c>
      <c r="R19" s="231">
        <v>108.62</v>
      </c>
      <c r="S19" s="231">
        <v>320.01</v>
      </c>
    </row>
    <row r="20" spans="1:19" s="228" customFormat="1" ht="17.95" customHeight="1" x14ac:dyDescent="0.4">
      <c r="A20" s="230" t="s">
        <v>346</v>
      </c>
      <c r="B20" s="231">
        <v>1831.92</v>
      </c>
      <c r="C20" s="231">
        <v>1031.96</v>
      </c>
      <c r="D20" s="231">
        <v>2863.88</v>
      </c>
      <c r="E20" s="231">
        <v>0</v>
      </c>
      <c r="F20" s="231">
        <v>0</v>
      </c>
      <c r="G20" s="231">
        <v>0</v>
      </c>
      <c r="H20" s="231">
        <v>613.44000000000005</v>
      </c>
      <c r="I20" s="231">
        <v>532.1</v>
      </c>
      <c r="J20" s="231">
        <v>1145.54</v>
      </c>
      <c r="K20" s="231">
        <v>34.47</v>
      </c>
      <c r="L20" s="231">
        <v>29.04</v>
      </c>
      <c r="M20" s="231">
        <v>63.51</v>
      </c>
      <c r="N20" s="231"/>
      <c r="O20" s="231"/>
      <c r="P20" s="231"/>
      <c r="Q20" s="231">
        <v>2479.83</v>
      </c>
      <c r="R20" s="231">
        <v>1593.1</v>
      </c>
      <c r="S20" s="231">
        <v>4072.9300000000003</v>
      </c>
    </row>
    <row r="21" spans="1:19" s="228" customFormat="1" ht="17.95" customHeight="1" x14ac:dyDescent="0.4">
      <c r="A21" s="230" t="s">
        <v>348</v>
      </c>
      <c r="B21" s="231">
        <v>3287.52</v>
      </c>
      <c r="C21" s="231">
        <v>1345.43</v>
      </c>
      <c r="D21" s="231">
        <v>4632.95</v>
      </c>
      <c r="E21" s="231">
        <v>3.13</v>
      </c>
      <c r="F21" s="231">
        <v>2</v>
      </c>
      <c r="G21" s="231">
        <v>5.13</v>
      </c>
      <c r="H21" s="231">
        <v>253.33</v>
      </c>
      <c r="I21" s="231">
        <v>186.73</v>
      </c>
      <c r="J21" s="231">
        <v>440.06</v>
      </c>
      <c r="K21" s="231">
        <v>140.36000000000001</v>
      </c>
      <c r="L21" s="231">
        <v>58.82</v>
      </c>
      <c r="M21" s="231">
        <v>199.18</v>
      </c>
      <c r="N21" s="231"/>
      <c r="O21" s="231"/>
      <c r="P21" s="231"/>
      <c r="Q21" s="231">
        <v>3684.34</v>
      </c>
      <c r="R21" s="231">
        <v>1592.98</v>
      </c>
      <c r="S21" s="231">
        <v>5277.3200000000006</v>
      </c>
    </row>
    <row r="22" spans="1:19" s="228" customFormat="1" ht="17.95" customHeight="1" x14ac:dyDescent="0.4">
      <c r="A22" s="230" t="s">
        <v>350</v>
      </c>
      <c r="B22" s="231">
        <v>309.54000000000002</v>
      </c>
      <c r="C22" s="231">
        <v>117.83</v>
      </c>
      <c r="D22" s="231">
        <v>427.37</v>
      </c>
      <c r="E22" s="231">
        <v>43.18</v>
      </c>
      <c r="F22" s="231">
        <v>28.49</v>
      </c>
      <c r="G22" s="231">
        <v>71.67</v>
      </c>
      <c r="H22" s="231">
        <v>37.17</v>
      </c>
      <c r="I22" s="231">
        <v>10.8</v>
      </c>
      <c r="J22" s="231">
        <v>47.97</v>
      </c>
      <c r="K22" s="231">
        <v>10.42</v>
      </c>
      <c r="L22" s="231">
        <v>7.99</v>
      </c>
      <c r="M22" s="231">
        <v>18.41</v>
      </c>
      <c r="N22" s="231"/>
      <c r="O22" s="231"/>
      <c r="P22" s="231"/>
      <c r="Q22" s="231">
        <v>400.31000000000006</v>
      </c>
      <c r="R22" s="231">
        <v>165.11</v>
      </c>
      <c r="S22" s="231">
        <v>565.41999999999996</v>
      </c>
    </row>
    <row r="23" spans="1:19" s="228" customFormat="1" ht="17.95" customHeight="1" x14ac:dyDescent="0.4">
      <c r="A23" s="230" t="s">
        <v>352</v>
      </c>
      <c r="B23" s="231">
        <v>879.43</v>
      </c>
      <c r="C23" s="231">
        <v>402.06</v>
      </c>
      <c r="D23" s="231">
        <v>1281.49</v>
      </c>
      <c r="E23" s="231">
        <v>0</v>
      </c>
      <c r="F23" s="231">
        <v>1</v>
      </c>
      <c r="G23" s="231">
        <v>1</v>
      </c>
      <c r="H23" s="231">
        <v>65.67</v>
      </c>
      <c r="I23" s="231">
        <v>42.38</v>
      </c>
      <c r="J23" s="231">
        <v>108.05</v>
      </c>
      <c r="K23" s="231">
        <v>8.77</v>
      </c>
      <c r="L23" s="231">
        <v>6.75</v>
      </c>
      <c r="M23" s="231">
        <v>15.52</v>
      </c>
      <c r="N23" s="231"/>
      <c r="O23" s="231"/>
      <c r="P23" s="231"/>
      <c r="Q23" s="231">
        <v>953.86999999999989</v>
      </c>
      <c r="R23" s="231">
        <v>452.19</v>
      </c>
      <c r="S23" s="231">
        <v>1406.06</v>
      </c>
    </row>
    <row r="24" spans="1:19" s="228" customFormat="1" ht="17.95" customHeight="1" x14ac:dyDescent="0.4">
      <c r="A24" s="230" t="s">
        <v>354</v>
      </c>
      <c r="B24" s="231">
        <v>3583.27</v>
      </c>
      <c r="C24" s="231">
        <v>2013.5</v>
      </c>
      <c r="D24" s="231">
        <v>5596.77</v>
      </c>
      <c r="E24" s="231">
        <v>7.01</v>
      </c>
      <c r="F24" s="231">
        <v>3.95</v>
      </c>
      <c r="G24" s="231">
        <v>10.96</v>
      </c>
      <c r="H24" s="231">
        <v>1166.8499999999999</v>
      </c>
      <c r="I24" s="231">
        <v>1046.44</v>
      </c>
      <c r="J24" s="231">
        <v>2213.29</v>
      </c>
      <c r="K24" s="231">
        <v>251.13</v>
      </c>
      <c r="L24" s="231">
        <v>129.1</v>
      </c>
      <c r="M24" s="231">
        <v>380.23</v>
      </c>
      <c r="N24" s="231">
        <v>0</v>
      </c>
      <c r="O24" s="231">
        <v>1</v>
      </c>
      <c r="P24" s="231">
        <v>1</v>
      </c>
      <c r="Q24" s="231">
        <v>5008.26</v>
      </c>
      <c r="R24" s="231">
        <v>3193.9900000000002</v>
      </c>
      <c r="S24" s="231">
        <v>8202.25</v>
      </c>
    </row>
    <row r="25" spans="1:19" s="228" customFormat="1" ht="17.95" customHeight="1" x14ac:dyDescent="0.4">
      <c r="A25" s="230" t="s">
        <v>356</v>
      </c>
      <c r="B25" s="231">
        <v>1112.0999999999999</v>
      </c>
      <c r="C25" s="231">
        <v>358.47</v>
      </c>
      <c r="D25" s="231">
        <v>1470.57</v>
      </c>
      <c r="E25" s="231">
        <v>2.14</v>
      </c>
      <c r="F25" s="231">
        <v>3.36</v>
      </c>
      <c r="G25" s="231">
        <v>5.5</v>
      </c>
      <c r="H25" s="231">
        <v>236.34</v>
      </c>
      <c r="I25" s="231">
        <v>89.5</v>
      </c>
      <c r="J25" s="231">
        <v>325.83999999999997</v>
      </c>
      <c r="K25" s="231">
        <v>97.64</v>
      </c>
      <c r="L25" s="231">
        <v>63.25</v>
      </c>
      <c r="M25" s="231">
        <v>160.88999999999999</v>
      </c>
      <c r="N25" s="231"/>
      <c r="O25" s="231"/>
      <c r="P25" s="231"/>
      <c r="Q25" s="231">
        <v>1448.22</v>
      </c>
      <c r="R25" s="231">
        <v>514.58000000000004</v>
      </c>
      <c r="S25" s="231">
        <v>1962.7999999999997</v>
      </c>
    </row>
    <row r="26" spans="1:19" s="216" customFormat="1" ht="26.25" customHeight="1" x14ac:dyDescent="0.4">
      <c r="A26" s="319" t="s">
        <v>30</v>
      </c>
      <c r="B26" s="319">
        <v>23556.78</v>
      </c>
      <c r="C26" s="319">
        <v>9573.57</v>
      </c>
      <c r="D26" s="319">
        <v>33130.35</v>
      </c>
      <c r="E26" s="319">
        <v>65.709999999999994</v>
      </c>
      <c r="F26" s="319">
        <v>43.73</v>
      </c>
      <c r="G26" s="319">
        <v>109.44</v>
      </c>
      <c r="H26" s="319">
        <v>7817.55</v>
      </c>
      <c r="I26" s="319">
        <v>4234.43</v>
      </c>
      <c r="J26" s="319">
        <v>12051.98</v>
      </c>
      <c r="K26" s="319">
        <v>2864.14</v>
      </c>
      <c r="L26" s="319">
        <v>1094.8800000000001</v>
      </c>
      <c r="M26" s="319">
        <v>3959.02</v>
      </c>
      <c r="N26" s="319">
        <v>25.6</v>
      </c>
      <c r="O26" s="319">
        <v>22.89</v>
      </c>
      <c r="P26" s="319">
        <v>48.49</v>
      </c>
      <c r="Q26" s="319">
        <v>34329.78</v>
      </c>
      <c r="R26" s="319">
        <v>14969.5</v>
      </c>
      <c r="S26" s="319">
        <v>49299.28</v>
      </c>
    </row>
    <row r="27" spans="1:19" s="228" customFormat="1" ht="63.25" customHeight="1" x14ac:dyDescent="0.25"/>
  </sheetData>
  <mergeCells count="9">
    <mergeCell ref="Q3:Q4"/>
    <mergeCell ref="R3:R4"/>
    <mergeCell ref="S3:S4"/>
    <mergeCell ref="A3:A4"/>
    <mergeCell ref="B3:D3"/>
    <mergeCell ref="E3:G3"/>
    <mergeCell ref="H3:J3"/>
    <mergeCell ref="K3:M3"/>
    <mergeCell ref="N3:P3"/>
  </mergeCells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K27"/>
  <sheetViews>
    <sheetView workbookViewId="0">
      <selection activeCell="B3" sqref="B3:K25"/>
    </sheetView>
  </sheetViews>
  <sheetFormatPr defaultColWidth="8.83203125" defaultRowHeight="12.3" x14ac:dyDescent="0.4"/>
  <cols>
    <col min="1" max="1" width="10.83203125" customWidth="1"/>
    <col min="2" max="2" width="25.83203125" customWidth="1"/>
    <col min="3" max="3" width="12.44140625" customWidth="1"/>
    <col min="4" max="4" width="11.44140625" customWidth="1"/>
    <col min="5" max="5" width="8.44140625" customWidth="1"/>
    <col min="6" max="6" width="8" customWidth="1"/>
    <col min="7" max="7" width="9.44140625" customWidth="1"/>
    <col min="8" max="8" width="10" customWidth="1"/>
  </cols>
  <sheetData>
    <row r="1" spans="2:11" s="2" customFormat="1" ht="20.25" customHeight="1" x14ac:dyDescent="0.4">
      <c r="B1" s="248" t="s">
        <v>414</v>
      </c>
    </row>
    <row r="2" spans="2:11" s="2" customFormat="1" ht="12.6" thickBot="1" x14ac:dyDescent="0.45">
      <c r="B2" s="248"/>
    </row>
    <row r="3" spans="2:11" s="2" customFormat="1" ht="8.25" customHeight="1" x14ac:dyDescent="0.4">
      <c r="B3" s="695" t="s">
        <v>0</v>
      </c>
      <c r="C3" s="698" t="s">
        <v>95</v>
      </c>
      <c r="D3" s="699"/>
      <c r="E3" s="621"/>
      <c r="F3" s="698" t="s">
        <v>96</v>
      </c>
      <c r="G3" s="699"/>
      <c r="H3" s="621"/>
      <c r="I3" s="698" t="s">
        <v>30</v>
      </c>
      <c r="J3" s="699"/>
      <c r="K3" s="621"/>
    </row>
    <row r="4" spans="2:11" s="2" customFormat="1" ht="9" customHeight="1" thickBot="1" x14ac:dyDescent="0.45">
      <c r="B4" s="696"/>
      <c r="C4" s="700"/>
      <c r="D4" s="701"/>
      <c r="E4" s="622"/>
      <c r="F4" s="700"/>
      <c r="G4" s="701"/>
      <c r="H4" s="622"/>
      <c r="I4" s="700"/>
      <c r="J4" s="701"/>
      <c r="K4" s="622"/>
    </row>
    <row r="5" spans="2:11" s="2" customFormat="1" ht="12" customHeight="1" thickBot="1" x14ac:dyDescent="0.45">
      <c r="B5" s="697"/>
      <c r="C5" s="320" t="s">
        <v>7</v>
      </c>
      <c r="D5" s="320" t="s">
        <v>8</v>
      </c>
      <c r="E5" s="321" t="s">
        <v>9</v>
      </c>
      <c r="F5" s="320" t="s">
        <v>7</v>
      </c>
      <c r="G5" s="320" t="s">
        <v>8</v>
      </c>
      <c r="H5" s="321" t="s">
        <v>9</v>
      </c>
      <c r="I5" s="320" t="s">
        <v>7</v>
      </c>
      <c r="J5" s="320" t="s">
        <v>8</v>
      </c>
      <c r="K5" s="321" t="s">
        <v>9</v>
      </c>
    </row>
    <row r="6" spans="2:11" s="2" customFormat="1" ht="18" customHeight="1" x14ac:dyDescent="0.4">
      <c r="B6" s="85" t="s">
        <v>10</v>
      </c>
      <c r="C6" s="86">
        <v>3557</v>
      </c>
      <c r="D6" s="86">
        <v>1539</v>
      </c>
      <c r="E6" s="86">
        <v>5096</v>
      </c>
      <c r="F6" s="86">
        <v>440</v>
      </c>
      <c r="G6" s="86">
        <v>268</v>
      </c>
      <c r="H6" s="86">
        <v>708</v>
      </c>
      <c r="I6" s="87">
        <v>3997</v>
      </c>
      <c r="J6" s="87">
        <v>1807</v>
      </c>
      <c r="K6" s="87">
        <v>5804</v>
      </c>
    </row>
    <row r="7" spans="2:11" s="2" customFormat="1" ht="18" customHeight="1" x14ac:dyDescent="0.4">
      <c r="B7" s="85" t="s">
        <v>12</v>
      </c>
      <c r="C7" s="86">
        <v>27</v>
      </c>
      <c r="D7" s="86">
        <v>15</v>
      </c>
      <c r="E7" s="86">
        <v>42</v>
      </c>
      <c r="F7" s="86">
        <v>2</v>
      </c>
      <c r="G7" s="86">
        <v>0</v>
      </c>
      <c r="H7" s="86">
        <v>2</v>
      </c>
      <c r="I7" s="87">
        <v>29</v>
      </c>
      <c r="J7" s="87">
        <v>15</v>
      </c>
      <c r="K7" s="87">
        <v>44</v>
      </c>
    </row>
    <row r="8" spans="2:11" s="2" customFormat="1" ht="18" customHeight="1" x14ac:dyDescent="0.4">
      <c r="B8" s="85" t="s">
        <v>13</v>
      </c>
      <c r="C8" s="86">
        <v>16</v>
      </c>
      <c r="D8" s="86">
        <v>33</v>
      </c>
      <c r="E8" s="86">
        <v>49</v>
      </c>
      <c r="F8" s="86">
        <v>1</v>
      </c>
      <c r="G8" s="86">
        <v>2</v>
      </c>
      <c r="H8" s="86">
        <v>3</v>
      </c>
      <c r="I8" s="87">
        <v>17</v>
      </c>
      <c r="J8" s="87">
        <v>35</v>
      </c>
      <c r="K8" s="87">
        <v>52</v>
      </c>
    </row>
    <row r="9" spans="2:11" s="2" customFormat="1" ht="18" customHeight="1" x14ac:dyDescent="0.4">
      <c r="B9" s="85" t="s">
        <v>14</v>
      </c>
      <c r="C9" s="86">
        <v>109</v>
      </c>
      <c r="D9" s="86">
        <v>351</v>
      </c>
      <c r="E9" s="86">
        <v>460</v>
      </c>
      <c r="F9" s="86">
        <v>8</v>
      </c>
      <c r="G9" s="86">
        <v>17</v>
      </c>
      <c r="H9" s="86">
        <v>25</v>
      </c>
      <c r="I9" s="87">
        <v>117</v>
      </c>
      <c r="J9" s="87">
        <v>368</v>
      </c>
      <c r="K9" s="87">
        <v>485</v>
      </c>
    </row>
    <row r="10" spans="2:11" s="2" customFormat="1" ht="18" customHeight="1" x14ac:dyDescent="0.4">
      <c r="B10" s="85" t="s">
        <v>15</v>
      </c>
      <c r="C10" s="86">
        <v>7</v>
      </c>
      <c r="D10" s="86">
        <v>11</v>
      </c>
      <c r="E10" s="86">
        <v>18</v>
      </c>
      <c r="F10" s="86">
        <v>1</v>
      </c>
      <c r="G10" s="86">
        <v>1</v>
      </c>
      <c r="H10" s="86">
        <v>2</v>
      </c>
      <c r="I10" s="87">
        <v>8</v>
      </c>
      <c r="J10" s="87">
        <v>12</v>
      </c>
      <c r="K10" s="87">
        <v>20</v>
      </c>
    </row>
    <row r="11" spans="2:11" s="2" customFormat="1" ht="18" customHeight="1" x14ac:dyDescent="0.4">
      <c r="B11" s="85" t="s">
        <v>16</v>
      </c>
      <c r="C11" s="86">
        <v>8</v>
      </c>
      <c r="D11" s="86">
        <v>6</v>
      </c>
      <c r="E11" s="86">
        <v>14</v>
      </c>
      <c r="F11" s="86">
        <v>0</v>
      </c>
      <c r="G11" s="86">
        <v>1</v>
      </c>
      <c r="H11" s="86">
        <v>1</v>
      </c>
      <c r="I11" s="87">
        <v>8</v>
      </c>
      <c r="J11" s="87">
        <v>7</v>
      </c>
      <c r="K11" s="87">
        <v>15</v>
      </c>
    </row>
    <row r="12" spans="2:11" s="2" customFormat="1" ht="18" customHeight="1" x14ac:dyDescent="0.4">
      <c r="B12" s="85" t="s">
        <v>17</v>
      </c>
      <c r="C12" s="86">
        <v>10</v>
      </c>
      <c r="D12" s="86">
        <v>31</v>
      </c>
      <c r="E12" s="86">
        <v>41</v>
      </c>
      <c r="F12" s="86">
        <v>1</v>
      </c>
      <c r="G12" s="86">
        <v>3</v>
      </c>
      <c r="H12" s="86">
        <v>4</v>
      </c>
      <c r="I12" s="87">
        <v>11</v>
      </c>
      <c r="J12" s="87">
        <v>34</v>
      </c>
      <c r="K12" s="87">
        <v>45</v>
      </c>
    </row>
    <row r="13" spans="2:11" s="2" customFormat="1" ht="18" customHeight="1" x14ac:dyDescent="0.4">
      <c r="B13" s="85" t="s">
        <v>38</v>
      </c>
      <c r="C13" s="86">
        <v>6</v>
      </c>
      <c r="D13" s="86">
        <v>4</v>
      </c>
      <c r="E13" s="86">
        <v>10</v>
      </c>
      <c r="F13" s="86">
        <v>3</v>
      </c>
      <c r="G13" s="86">
        <v>2</v>
      </c>
      <c r="H13" s="86">
        <v>5</v>
      </c>
      <c r="I13" s="87">
        <v>9</v>
      </c>
      <c r="J13" s="87">
        <v>6</v>
      </c>
      <c r="K13" s="87">
        <v>15</v>
      </c>
    </row>
    <row r="14" spans="2:11" s="2" customFormat="1" ht="18" customHeight="1" x14ac:dyDescent="0.4">
      <c r="B14" s="85" t="s">
        <v>19</v>
      </c>
      <c r="C14" s="86">
        <v>404</v>
      </c>
      <c r="D14" s="86">
        <v>954</v>
      </c>
      <c r="E14" s="86">
        <v>1358</v>
      </c>
      <c r="F14" s="86">
        <v>19</v>
      </c>
      <c r="G14" s="86">
        <v>39</v>
      </c>
      <c r="H14" s="86">
        <v>58</v>
      </c>
      <c r="I14" s="87">
        <v>423</v>
      </c>
      <c r="J14" s="87">
        <v>993</v>
      </c>
      <c r="K14" s="87">
        <v>1416</v>
      </c>
    </row>
    <row r="15" spans="2:11" s="2" customFormat="1" ht="18" customHeight="1" x14ac:dyDescent="0.4">
      <c r="B15" s="85" t="s">
        <v>20</v>
      </c>
      <c r="C15" s="86">
        <v>332</v>
      </c>
      <c r="D15" s="86">
        <v>375</v>
      </c>
      <c r="E15" s="86">
        <v>707</v>
      </c>
      <c r="F15" s="86">
        <v>1</v>
      </c>
      <c r="G15" s="86">
        <v>4</v>
      </c>
      <c r="H15" s="86">
        <v>5</v>
      </c>
      <c r="I15" s="87">
        <v>333</v>
      </c>
      <c r="J15" s="87">
        <v>379</v>
      </c>
      <c r="K15" s="87">
        <v>712</v>
      </c>
    </row>
    <row r="16" spans="2:11" s="2" customFormat="1" ht="18" customHeight="1" x14ac:dyDescent="0.4">
      <c r="B16" s="85" t="s">
        <v>21</v>
      </c>
      <c r="C16" s="86">
        <v>1</v>
      </c>
      <c r="D16" s="86">
        <v>5</v>
      </c>
      <c r="E16" s="86">
        <v>6</v>
      </c>
      <c r="F16" s="86">
        <v>0</v>
      </c>
      <c r="G16" s="86">
        <v>1</v>
      </c>
      <c r="H16" s="86">
        <v>1</v>
      </c>
      <c r="I16" s="87">
        <v>1</v>
      </c>
      <c r="J16" s="87">
        <v>6</v>
      </c>
      <c r="K16" s="87">
        <v>7</v>
      </c>
    </row>
    <row r="17" spans="2:11" s="2" customFormat="1" ht="18.7" customHeight="1" x14ac:dyDescent="0.4">
      <c r="B17" s="85" t="s">
        <v>22</v>
      </c>
      <c r="C17" s="86">
        <v>8</v>
      </c>
      <c r="D17" s="86">
        <v>43</v>
      </c>
      <c r="E17" s="86">
        <v>51</v>
      </c>
      <c r="F17" s="86">
        <v>0</v>
      </c>
      <c r="G17" s="86">
        <v>1</v>
      </c>
      <c r="H17" s="86">
        <v>1</v>
      </c>
      <c r="I17" s="87">
        <v>8</v>
      </c>
      <c r="J17" s="87">
        <v>44</v>
      </c>
      <c r="K17" s="87">
        <v>52</v>
      </c>
    </row>
    <row r="18" spans="2:11" s="2" customFormat="1" ht="18" customHeight="1" x14ac:dyDescent="0.4">
      <c r="B18" s="85" t="s">
        <v>23</v>
      </c>
      <c r="C18" s="86">
        <v>0</v>
      </c>
      <c r="D18" s="86">
        <v>1</v>
      </c>
      <c r="E18" s="86">
        <v>1</v>
      </c>
      <c r="F18" s="86">
        <v>0</v>
      </c>
      <c r="G18" s="86">
        <v>0</v>
      </c>
      <c r="H18" s="86">
        <v>0</v>
      </c>
      <c r="I18" s="87">
        <v>0</v>
      </c>
      <c r="J18" s="87">
        <v>1</v>
      </c>
      <c r="K18" s="87">
        <v>1</v>
      </c>
    </row>
    <row r="19" spans="2:11" s="2" customFormat="1" ht="18" customHeight="1" x14ac:dyDescent="0.4">
      <c r="B19" s="85" t="s">
        <v>24</v>
      </c>
      <c r="C19" s="86">
        <v>18</v>
      </c>
      <c r="D19" s="86">
        <v>5</v>
      </c>
      <c r="E19" s="86">
        <v>23</v>
      </c>
      <c r="F19" s="86">
        <v>1</v>
      </c>
      <c r="G19" s="86">
        <v>0</v>
      </c>
      <c r="H19" s="86">
        <v>1</v>
      </c>
      <c r="I19" s="87">
        <v>19</v>
      </c>
      <c r="J19" s="87">
        <v>5</v>
      </c>
      <c r="K19" s="87">
        <v>24</v>
      </c>
    </row>
    <row r="20" spans="2:11" s="2" customFormat="1" ht="18" customHeight="1" x14ac:dyDescent="0.4">
      <c r="B20" s="85" t="s">
        <v>25</v>
      </c>
      <c r="C20" s="86">
        <v>588</v>
      </c>
      <c r="D20" s="86">
        <v>378</v>
      </c>
      <c r="E20" s="86">
        <v>966</v>
      </c>
      <c r="F20" s="86">
        <v>5</v>
      </c>
      <c r="G20" s="86">
        <v>12</v>
      </c>
      <c r="H20" s="86">
        <v>17</v>
      </c>
      <c r="I20" s="87">
        <v>593</v>
      </c>
      <c r="J20" s="87">
        <v>390</v>
      </c>
      <c r="K20" s="87">
        <v>983</v>
      </c>
    </row>
    <row r="21" spans="2:11" s="2" customFormat="1" ht="19" customHeight="1" x14ac:dyDescent="0.4">
      <c r="B21" s="85" t="s">
        <v>26</v>
      </c>
      <c r="C21" s="86">
        <v>35</v>
      </c>
      <c r="D21" s="86">
        <v>19</v>
      </c>
      <c r="E21" s="86">
        <v>54</v>
      </c>
      <c r="F21" s="86">
        <v>1</v>
      </c>
      <c r="G21" s="86">
        <v>1</v>
      </c>
      <c r="H21" s="86">
        <v>2</v>
      </c>
      <c r="I21" s="87">
        <v>36</v>
      </c>
      <c r="J21" s="87">
        <v>20</v>
      </c>
      <c r="K21" s="87">
        <v>56</v>
      </c>
    </row>
    <row r="22" spans="2:11" s="2" customFormat="1" ht="19" customHeight="1" x14ac:dyDescent="0.4">
      <c r="B22" s="85" t="s">
        <v>27</v>
      </c>
      <c r="C22" s="86">
        <v>320</v>
      </c>
      <c r="D22" s="86">
        <v>686</v>
      </c>
      <c r="E22" s="86">
        <v>1006</v>
      </c>
      <c r="F22" s="86">
        <v>1</v>
      </c>
      <c r="G22" s="86">
        <v>3</v>
      </c>
      <c r="H22" s="86">
        <v>4</v>
      </c>
      <c r="I22" s="87">
        <v>321</v>
      </c>
      <c r="J22" s="87">
        <v>689</v>
      </c>
      <c r="K22" s="87">
        <v>1010</v>
      </c>
    </row>
    <row r="23" spans="2:11" s="2" customFormat="1" ht="19" customHeight="1" x14ac:dyDescent="0.4">
      <c r="B23" s="85" t="s">
        <v>28</v>
      </c>
      <c r="C23" s="86">
        <v>22</v>
      </c>
      <c r="D23" s="86">
        <v>31</v>
      </c>
      <c r="E23" s="86">
        <v>53</v>
      </c>
      <c r="F23" s="86">
        <v>2</v>
      </c>
      <c r="G23" s="86">
        <v>1</v>
      </c>
      <c r="H23" s="86">
        <v>3</v>
      </c>
      <c r="I23" s="87">
        <v>24</v>
      </c>
      <c r="J23" s="87">
        <v>32</v>
      </c>
      <c r="K23" s="87">
        <v>56</v>
      </c>
    </row>
    <row r="24" spans="2:11" s="2" customFormat="1" ht="18" customHeight="1" thickBot="1" x14ac:dyDescent="0.45">
      <c r="B24" s="85" t="s">
        <v>29</v>
      </c>
      <c r="C24" s="86">
        <v>8</v>
      </c>
      <c r="D24" s="86">
        <v>7</v>
      </c>
      <c r="E24" s="86">
        <v>15</v>
      </c>
      <c r="F24" s="86">
        <v>0</v>
      </c>
      <c r="G24" s="86">
        <v>0</v>
      </c>
      <c r="H24" s="86">
        <v>0</v>
      </c>
      <c r="I24" s="87">
        <v>8</v>
      </c>
      <c r="J24" s="87">
        <v>7</v>
      </c>
      <c r="K24" s="87">
        <v>15</v>
      </c>
    </row>
    <row r="25" spans="2:11" s="2" customFormat="1" ht="17.25" customHeight="1" thickBot="1" x14ac:dyDescent="0.45">
      <c r="B25" s="322" t="s">
        <v>30</v>
      </c>
      <c r="C25" s="323">
        <f>SUM(C6:C24)</f>
        <v>5476</v>
      </c>
      <c r="D25" s="323">
        <f t="shared" ref="D25:K25" si="0">SUM(D6:D24)</f>
        <v>4494</v>
      </c>
      <c r="E25" s="323">
        <f t="shared" si="0"/>
        <v>9970</v>
      </c>
      <c r="F25" s="323">
        <f t="shared" si="0"/>
        <v>486</v>
      </c>
      <c r="G25" s="323">
        <f t="shared" si="0"/>
        <v>356</v>
      </c>
      <c r="H25" s="323">
        <f t="shared" si="0"/>
        <v>842</v>
      </c>
      <c r="I25" s="323">
        <f t="shared" si="0"/>
        <v>5962</v>
      </c>
      <c r="J25" s="323">
        <f t="shared" si="0"/>
        <v>4850</v>
      </c>
      <c r="K25" s="323">
        <f t="shared" si="0"/>
        <v>10812</v>
      </c>
    </row>
    <row r="26" spans="2:11" s="2" customFormat="1" ht="18" customHeight="1" x14ac:dyDescent="0.4">
      <c r="B26" s="249" t="s">
        <v>97</v>
      </c>
    </row>
    <row r="27" spans="2:11" x14ac:dyDescent="0.4">
      <c r="B27" s="6" t="s">
        <v>32</v>
      </c>
    </row>
  </sheetData>
  <mergeCells count="4">
    <mergeCell ref="B3:B5"/>
    <mergeCell ref="C3:E4"/>
    <mergeCell ref="F3:H4"/>
    <mergeCell ref="I3:K4"/>
  </mergeCells>
  <pageMargins left="0.7" right="0.7" top="0.75" bottom="0.75" header="0.3" footer="0.3"/>
  <pageSetup paperSize="9" orientation="portrait" horizontalDpi="4294967292" verticalDpi="429496729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6"/>
  <sheetViews>
    <sheetView workbookViewId="0">
      <selection activeCell="A5" sqref="A5:G25"/>
    </sheetView>
  </sheetViews>
  <sheetFormatPr defaultColWidth="8.83203125" defaultRowHeight="12.3" x14ac:dyDescent="0.4"/>
  <cols>
    <col min="1" max="1" width="30.44140625" customWidth="1"/>
    <col min="2" max="5" width="12" customWidth="1"/>
  </cols>
  <sheetData>
    <row r="1" spans="1:7" s="2" customFormat="1" x14ac:dyDescent="0.4">
      <c r="A1" s="1" t="s">
        <v>416</v>
      </c>
      <c r="G1" s="88"/>
    </row>
    <row r="2" spans="1:7" s="2" customFormat="1" x14ac:dyDescent="0.4">
      <c r="A2" s="1"/>
      <c r="G2" s="88"/>
    </row>
    <row r="3" spans="1:7" s="2" customFormat="1" x14ac:dyDescent="0.4">
      <c r="A3" s="1"/>
      <c r="G3" s="88"/>
    </row>
    <row r="4" spans="1:7" s="2" customFormat="1" ht="12.6" thickBot="1" x14ac:dyDescent="0.45">
      <c r="A4"/>
      <c r="B4"/>
      <c r="G4" s="88"/>
    </row>
    <row r="5" spans="1:7" s="2" customFormat="1" ht="57.3" thickBot="1" x14ac:dyDescent="0.45">
      <c r="A5" s="328" t="s">
        <v>0</v>
      </c>
      <c r="B5" s="329" t="s">
        <v>63</v>
      </c>
      <c r="C5" s="329" t="s">
        <v>93</v>
      </c>
      <c r="D5" s="329" t="s">
        <v>94</v>
      </c>
      <c r="E5" s="329" t="s">
        <v>66</v>
      </c>
      <c r="F5" s="329" t="s">
        <v>30</v>
      </c>
      <c r="G5" s="330" t="s">
        <v>98</v>
      </c>
    </row>
    <row r="6" spans="1:7" s="2" customFormat="1" ht="18.75" customHeight="1" x14ac:dyDescent="0.4">
      <c r="A6" s="89" t="s">
        <v>10</v>
      </c>
      <c r="B6" s="90">
        <v>938</v>
      </c>
      <c r="C6" s="90">
        <v>3758</v>
      </c>
      <c r="D6" s="90">
        <v>602</v>
      </c>
      <c r="E6" s="91">
        <v>506</v>
      </c>
      <c r="F6" s="92">
        <v>5804</v>
      </c>
      <c r="G6" s="91">
        <v>331</v>
      </c>
    </row>
    <row r="7" spans="1:7" s="2" customFormat="1" ht="18.75" customHeight="1" x14ac:dyDescent="0.4">
      <c r="A7" s="89" t="s">
        <v>12</v>
      </c>
      <c r="B7" s="90">
        <v>9</v>
      </c>
      <c r="C7" s="90">
        <v>31</v>
      </c>
      <c r="D7" s="90">
        <v>1</v>
      </c>
      <c r="E7" s="91">
        <v>3</v>
      </c>
      <c r="F7" s="92">
        <v>44</v>
      </c>
      <c r="G7" s="91">
        <v>1</v>
      </c>
    </row>
    <row r="8" spans="1:7" s="2" customFormat="1" ht="18.75" customHeight="1" x14ac:dyDescent="0.4">
      <c r="A8" s="89" t="s">
        <v>13</v>
      </c>
      <c r="B8" s="90">
        <v>6</v>
      </c>
      <c r="C8" s="90">
        <v>30</v>
      </c>
      <c r="D8" s="90">
        <v>4</v>
      </c>
      <c r="E8" s="91">
        <v>12</v>
      </c>
      <c r="F8" s="92">
        <v>52</v>
      </c>
      <c r="G8" s="91">
        <v>1</v>
      </c>
    </row>
    <row r="9" spans="1:7" s="2" customFormat="1" ht="18.75" customHeight="1" x14ac:dyDescent="0.4">
      <c r="A9" s="89" t="s">
        <v>14</v>
      </c>
      <c r="B9" s="90">
        <v>76</v>
      </c>
      <c r="C9" s="90">
        <v>342</v>
      </c>
      <c r="D9" s="90">
        <v>47</v>
      </c>
      <c r="E9" s="91">
        <v>20</v>
      </c>
      <c r="F9" s="92">
        <v>485</v>
      </c>
      <c r="G9" s="91">
        <v>13</v>
      </c>
    </row>
    <row r="10" spans="1:7" s="2" customFormat="1" ht="18.75" customHeight="1" x14ac:dyDescent="0.4">
      <c r="A10" s="89" t="s">
        <v>15</v>
      </c>
      <c r="B10" s="90">
        <v>7</v>
      </c>
      <c r="C10" s="90">
        <v>13</v>
      </c>
      <c r="D10" s="90"/>
      <c r="E10" s="91"/>
      <c r="F10" s="92">
        <v>20</v>
      </c>
      <c r="G10" s="91"/>
    </row>
    <row r="11" spans="1:7" s="2" customFormat="1" ht="18.75" customHeight="1" x14ac:dyDescent="0.4">
      <c r="A11" s="89" t="s">
        <v>16</v>
      </c>
      <c r="B11" s="90">
        <v>1</v>
      </c>
      <c r="C11" s="90">
        <v>13</v>
      </c>
      <c r="D11" s="90"/>
      <c r="E11" s="91">
        <v>1</v>
      </c>
      <c r="F11" s="92">
        <v>15</v>
      </c>
      <c r="G11" s="91"/>
    </row>
    <row r="12" spans="1:7" s="2" customFormat="1" ht="18.75" customHeight="1" x14ac:dyDescent="0.4">
      <c r="A12" s="89" t="s">
        <v>17</v>
      </c>
      <c r="B12" s="90">
        <v>15</v>
      </c>
      <c r="C12" s="90">
        <v>28</v>
      </c>
      <c r="D12" s="90">
        <v>2</v>
      </c>
      <c r="E12" s="91"/>
      <c r="F12" s="92">
        <v>45</v>
      </c>
      <c r="G12" s="91" t="s">
        <v>99</v>
      </c>
    </row>
    <row r="13" spans="1:7" s="2" customFormat="1" ht="18.75" customHeight="1" x14ac:dyDescent="0.4">
      <c r="A13" s="89" t="s">
        <v>38</v>
      </c>
      <c r="B13" s="90">
        <v>2</v>
      </c>
      <c r="C13" s="90">
        <v>8</v>
      </c>
      <c r="D13" s="90">
        <v>2</v>
      </c>
      <c r="E13" s="91">
        <v>3</v>
      </c>
      <c r="F13" s="92">
        <v>15</v>
      </c>
      <c r="G13" s="91">
        <v>2</v>
      </c>
    </row>
    <row r="14" spans="1:7" s="2" customFormat="1" ht="18.75" customHeight="1" x14ac:dyDescent="0.4">
      <c r="A14" s="89" t="s">
        <v>19</v>
      </c>
      <c r="B14" s="90">
        <v>14</v>
      </c>
      <c r="C14" s="90">
        <v>1389</v>
      </c>
      <c r="D14" s="90">
        <v>7</v>
      </c>
      <c r="E14" s="91">
        <v>6</v>
      </c>
      <c r="F14" s="92">
        <v>1416</v>
      </c>
      <c r="G14" s="91">
        <v>2</v>
      </c>
    </row>
    <row r="15" spans="1:7" s="2" customFormat="1" ht="18.75" customHeight="1" x14ac:dyDescent="0.4">
      <c r="A15" s="89" t="s">
        <v>20</v>
      </c>
      <c r="B15" s="90">
        <v>55</v>
      </c>
      <c r="C15" s="90">
        <v>607</v>
      </c>
      <c r="D15" s="90">
        <v>32</v>
      </c>
      <c r="E15" s="91">
        <v>18</v>
      </c>
      <c r="F15" s="92">
        <v>712</v>
      </c>
      <c r="G15" s="91">
        <v>3</v>
      </c>
    </row>
    <row r="16" spans="1:7" s="2" customFormat="1" ht="18.75" customHeight="1" x14ac:dyDescent="0.4">
      <c r="A16" s="89" t="s">
        <v>21</v>
      </c>
      <c r="B16" s="90">
        <v>2</v>
      </c>
      <c r="C16" s="90">
        <v>2</v>
      </c>
      <c r="D16" s="90">
        <v>1</v>
      </c>
      <c r="E16" s="91">
        <v>2</v>
      </c>
      <c r="F16" s="92">
        <v>7</v>
      </c>
      <c r="G16" s="91">
        <v>1</v>
      </c>
    </row>
    <row r="17" spans="1:7" s="2" customFormat="1" ht="18.75" customHeight="1" x14ac:dyDescent="0.4">
      <c r="A17" s="89" t="s">
        <v>22</v>
      </c>
      <c r="B17" s="90">
        <v>7</v>
      </c>
      <c r="C17" s="90">
        <v>45</v>
      </c>
      <c r="D17" s="90"/>
      <c r="E17" s="91"/>
      <c r="F17" s="92">
        <v>52</v>
      </c>
      <c r="G17" s="91"/>
    </row>
    <row r="18" spans="1:7" s="2" customFormat="1" ht="18.75" customHeight="1" x14ac:dyDescent="0.4">
      <c r="A18" s="89" t="s">
        <v>23</v>
      </c>
      <c r="B18" s="90">
        <v>1</v>
      </c>
      <c r="C18" s="90"/>
      <c r="D18" s="90"/>
      <c r="E18" s="91"/>
      <c r="F18" s="92">
        <v>1</v>
      </c>
      <c r="G18" s="91"/>
    </row>
    <row r="19" spans="1:7" s="2" customFormat="1" ht="18.75" customHeight="1" x14ac:dyDescent="0.4">
      <c r="A19" s="89" t="s">
        <v>24</v>
      </c>
      <c r="B19" s="90"/>
      <c r="C19" s="90">
        <v>8</v>
      </c>
      <c r="D19" s="90">
        <v>1</v>
      </c>
      <c r="E19" s="91">
        <v>15</v>
      </c>
      <c r="F19" s="92">
        <v>24</v>
      </c>
      <c r="G19" s="91"/>
    </row>
    <row r="20" spans="1:7" s="2" customFormat="1" ht="18.75" customHeight="1" x14ac:dyDescent="0.4">
      <c r="A20" s="89" t="s">
        <v>25</v>
      </c>
      <c r="B20" s="90">
        <v>91</v>
      </c>
      <c r="C20" s="90">
        <v>692</v>
      </c>
      <c r="D20" s="90">
        <v>13</v>
      </c>
      <c r="E20" s="91">
        <v>187</v>
      </c>
      <c r="F20" s="92">
        <v>983</v>
      </c>
      <c r="G20" s="91">
        <v>1</v>
      </c>
    </row>
    <row r="21" spans="1:7" s="2" customFormat="1" ht="18.75" customHeight="1" x14ac:dyDescent="0.4">
      <c r="A21" s="89" t="s">
        <v>26</v>
      </c>
      <c r="B21" s="90">
        <v>6</v>
      </c>
      <c r="C21" s="90">
        <v>27</v>
      </c>
      <c r="D21" s="90">
        <v>1</v>
      </c>
      <c r="E21" s="91">
        <v>22</v>
      </c>
      <c r="F21" s="92">
        <v>56</v>
      </c>
      <c r="G21" s="91" t="s">
        <v>99</v>
      </c>
    </row>
    <row r="22" spans="1:7" s="2" customFormat="1" ht="18.75" customHeight="1" x14ac:dyDescent="0.4">
      <c r="A22" s="89" t="s">
        <v>27</v>
      </c>
      <c r="B22" s="90">
        <v>137</v>
      </c>
      <c r="C22" s="90">
        <v>817</v>
      </c>
      <c r="D22" s="90">
        <v>43</v>
      </c>
      <c r="E22" s="91">
        <v>13</v>
      </c>
      <c r="F22" s="92">
        <v>1010</v>
      </c>
      <c r="G22" s="91">
        <v>2</v>
      </c>
    </row>
    <row r="23" spans="1:7" s="2" customFormat="1" ht="18.75" customHeight="1" x14ac:dyDescent="0.4">
      <c r="A23" s="89" t="s">
        <v>28</v>
      </c>
      <c r="B23" s="90"/>
      <c r="C23" s="90">
        <v>32</v>
      </c>
      <c r="D23" s="90"/>
      <c r="E23" s="91">
        <v>24</v>
      </c>
      <c r="F23" s="92">
        <v>56</v>
      </c>
      <c r="G23" s="91"/>
    </row>
    <row r="24" spans="1:7" s="2" customFormat="1" ht="18.75" customHeight="1" thickBot="1" x14ac:dyDescent="0.45">
      <c r="A24" s="89" t="s">
        <v>29</v>
      </c>
      <c r="B24" s="90"/>
      <c r="C24" s="90">
        <v>15</v>
      </c>
      <c r="D24" s="90"/>
      <c r="E24" s="91"/>
      <c r="F24" s="92">
        <v>15</v>
      </c>
      <c r="G24" s="91" t="s">
        <v>99</v>
      </c>
    </row>
    <row r="25" spans="1:7" s="2" customFormat="1" ht="18.75" customHeight="1" thickBot="1" x14ac:dyDescent="0.45">
      <c r="A25" s="331" t="s">
        <v>30</v>
      </c>
      <c r="B25" s="332">
        <f>SUM(B6:B24)</f>
        <v>1367</v>
      </c>
      <c r="C25" s="332">
        <f t="shared" ref="C25:G25" si="0">SUM(C6:C24)</f>
        <v>7857</v>
      </c>
      <c r="D25" s="332">
        <f t="shared" si="0"/>
        <v>756</v>
      </c>
      <c r="E25" s="332">
        <f t="shared" si="0"/>
        <v>832</v>
      </c>
      <c r="F25" s="332">
        <f t="shared" si="0"/>
        <v>10812</v>
      </c>
      <c r="G25" s="332">
        <f t="shared" si="0"/>
        <v>357</v>
      </c>
    </row>
    <row r="26" spans="1:7" x14ac:dyDescent="0.4">
      <c r="A26" s="6" t="s">
        <v>97</v>
      </c>
      <c r="B26" s="2"/>
      <c r="C26" s="2"/>
      <c r="D26" s="2"/>
      <c r="E26" s="2"/>
      <c r="F26" s="2"/>
    </row>
  </sheetData>
  <pageMargins left="0.70866141732283472" right="0.70866141732283472" top="0.55118110236220474" bottom="0.55118110236220474" header="0.31496062992125984" footer="0.31496062992125984"/>
  <pageSetup paperSize="9" orientation="landscape" r:id="rId1"/>
  <headerFooter>
    <oddFooter>&amp;RFonte: Tab. 1B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27"/>
  <sheetViews>
    <sheetView workbookViewId="0">
      <selection activeCell="B4" sqref="B4:H26"/>
    </sheetView>
  </sheetViews>
  <sheetFormatPr defaultColWidth="10.83203125" defaultRowHeight="12.3" x14ac:dyDescent="0.4"/>
  <cols>
    <col min="1" max="1" width="10.83203125" style="232" customWidth="1"/>
    <col min="2" max="3" width="14.5546875" style="232" customWidth="1"/>
    <col min="4" max="4" width="15.44140625" style="232" customWidth="1"/>
    <col min="5" max="5" width="13.71875" style="232" customWidth="1"/>
    <col min="6" max="7" width="15.27734375" style="232" customWidth="1"/>
    <col min="8" max="8" width="14.5546875" style="232" customWidth="1"/>
    <col min="9" max="9" width="4.5546875" style="232" customWidth="1"/>
    <col min="10" max="16384" width="10.83203125" style="232"/>
  </cols>
  <sheetData>
    <row r="1" spans="2:8" x14ac:dyDescent="0.4">
      <c r="B1" s="210" t="s">
        <v>415</v>
      </c>
    </row>
    <row r="2" spans="2:8" x14ac:dyDescent="0.4">
      <c r="B2" s="210"/>
    </row>
    <row r="4" spans="2:8" s="228" customFormat="1" ht="32.200000000000003" customHeight="1" x14ac:dyDescent="0.25">
      <c r="B4" s="324" t="s">
        <v>311</v>
      </c>
      <c r="C4" s="325" t="s">
        <v>45</v>
      </c>
      <c r="D4" s="325" t="s">
        <v>46</v>
      </c>
      <c r="E4" s="325" t="s">
        <v>47</v>
      </c>
      <c r="F4" s="325" t="s">
        <v>48</v>
      </c>
      <c r="G4" s="526" t="s">
        <v>29</v>
      </c>
      <c r="H4" s="324" t="s">
        <v>9</v>
      </c>
    </row>
    <row r="5" spans="2:8" s="228" customFormat="1" ht="17.5" customHeight="1" x14ac:dyDescent="0.4">
      <c r="B5" s="233" t="s">
        <v>365</v>
      </c>
      <c r="C5" s="13">
        <v>414</v>
      </c>
      <c r="D5" s="13"/>
      <c r="E5" s="13">
        <v>42</v>
      </c>
      <c r="F5" s="13">
        <v>73</v>
      </c>
      <c r="G5" s="527"/>
      <c r="H5" s="13">
        <v>529</v>
      </c>
    </row>
    <row r="6" spans="2:8" s="228" customFormat="1" ht="17.5" customHeight="1" x14ac:dyDescent="0.4">
      <c r="B6" s="233" t="s">
        <v>366</v>
      </c>
      <c r="C6" s="13"/>
      <c r="D6" s="13"/>
      <c r="E6" s="13"/>
      <c r="F6" s="13"/>
      <c r="G6" s="527"/>
      <c r="H6" s="13">
        <v>0</v>
      </c>
    </row>
    <row r="7" spans="2:8" s="228" customFormat="1" ht="17.5" customHeight="1" x14ac:dyDescent="0.4">
      <c r="B7" s="233" t="s">
        <v>367</v>
      </c>
      <c r="C7" s="13">
        <v>638</v>
      </c>
      <c r="D7" s="13"/>
      <c r="E7" s="13">
        <v>3</v>
      </c>
      <c r="F7" s="13"/>
      <c r="G7" s="527"/>
      <c r="H7" s="13">
        <v>641</v>
      </c>
    </row>
    <row r="8" spans="2:8" s="228" customFormat="1" ht="17.5" customHeight="1" x14ac:dyDescent="0.4">
      <c r="B8" s="233" t="s">
        <v>368</v>
      </c>
      <c r="C8" s="13"/>
      <c r="D8" s="13"/>
      <c r="E8" s="13"/>
      <c r="F8" s="13"/>
      <c r="G8" s="527"/>
      <c r="H8" s="13">
        <v>0</v>
      </c>
    </row>
    <row r="9" spans="2:8" s="228" customFormat="1" ht="17.5" customHeight="1" x14ac:dyDescent="0.4">
      <c r="B9" s="233" t="s">
        <v>369</v>
      </c>
      <c r="C9" s="13"/>
      <c r="D9" s="13"/>
      <c r="E9" s="13"/>
      <c r="F9" s="13"/>
      <c r="G9" s="527"/>
      <c r="H9" s="13">
        <v>0</v>
      </c>
    </row>
    <row r="10" spans="2:8" s="228" customFormat="1" ht="17.5" customHeight="1" x14ac:dyDescent="0.4">
      <c r="B10" s="233" t="s">
        <v>370</v>
      </c>
      <c r="C10" s="13">
        <v>667</v>
      </c>
      <c r="D10" s="13"/>
      <c r="E10" s="13">
        <v>60</v>
      </c>
      <c r="F10" s="13">
        <v>117</v>
      </c>
      <c r="G10" s="527"/>
      <c r="H10" s="13">
        <v>844</v>
      </c>
    </row>
    <row r="11" spans="2:8" s="228" customFormat="1" ht="17.5" customHeight="1" x14ac:dyDescent="0.4">
      <c r="B11" s="233" t="s">
        <v>371</v>
      </c>
      <c r="C11" s="13">
        <v>213</v>
      </c>
      <c r="D11" s="13"/>
      <c r="E11" s="13"/>
      <c r="F11" s="13"/>
      <c r="G11" s="527"/>
      <c r="H11" s="13">
        <v>213</v>
      </c>
    </row>
    <row r="12" spans="2:8" s="228" customFormat="1" ht="17.5" customHeight="1" x14ac:dyDescent="0.4">
      <c r="B12" s="233" t="s">
        <v>372</v>
      </c>
      <c r="C12" s="13">
        <v>217</v>
      </c>
      <c r="D12" s="13"/>
      <c r="E12" s="13">
        <v>4</v>
      </c>
      <c r="F12" s="13">
        <v>13</v>
      </c>
      <c r="G12" s="527"/>
      <c r="H12" s="13">
        <v>234</v>
      </c>
    </row>
    <row r="13" spans="2:8" s="228" customFormat="1" ht="17.5" customHeight="1" x14ac:dyDescent="0.4">
      <c r="B13" s="233" t="s">
        <v>373</v>
      </c>
      <c r="C13" s="13">
        <v>715</v>
      </c>
      <c r="D13" s="13">
        <v>1</v>
      </c>
      <c r="E13" s="13">
        <v>29</v>
      </c>
      <c r="F13" s="13">
        <v>60</v>
      </c>
      <c r="G13" s="527"/>
      <c r="H13" s="13">
        <v>805</v>
      </c>
    </row>
    <row r="14" spans="2:8" s="228" customFormat="1" ht="17.5" customHeight="1" x14ac:dyDescent="0.4">
      <c r="B14" s="233" t="s">
        <v>374</v>
      </c>
      <c r="C14" s="13">
        <v>665</v>
      </c>
      <c r="D14" s="13">
        <v>16</v>
      </c>
      <c r="E14" s="13">
        <v>233</v>
      </c>
      <c r="F14" s="13">
        <v>44</v>
      </c>
      <c r="G14" s="527"/>
      <c r="H14" s="13">
        <v>958</v>
      </c>
    </row>
    <row r="15" spans="2:8" s="228" customFormat="1" ht="17.5" customHeight="1" x14ac:dyDescent="0.4">
      <c r="B15" s="233" t="s">
        <v>375</v>
      </c>
      <c r="C15" s="13">
        <v>129</v>
      </c>
      <c r="D15" s="13">
        <v>1</v>
      </c>
      <c r="E15" s="13">
        <v>38</v>
      </c>
      <c r="F15" s="13">
        <v>27</v>
      </c>
      <c r="G15" s="527"/>
      <c r="H15" s="13">
        <v>195</v>
      </c>
    </row>
    <row r="16" spans="2:8" s="228" customFormat="1" ht="17.5" customHeight="1" x14ac:dyDescent="0.4">
      <c r="B16" s="233" t="s">
        <v>376</v>
      </c>
      <c r="C16" s="13">
        <v>138</v>
      </c>
      <c r="D16" s="13"/>
      <c r="E16" s="13"/>
      <c r="F16" s="13"/>
      <c r="G16" s="527"/>
      <c r="H16" s="13">
        <v>138</v>
      </c>
    </row>
    <row r="17" spans="2:8" s="228" customFormat="1" ht="17.5" customHeight="1" x14ac:dyDescent="0.4">
      <c r="B17" s="233" t="s">
        <v>377</v>
      </c>
      <c r="C17" s="13">
        <v>1747</v>
      </c>
      <c r="D17" s="13"/>
      <c r="E17" s="13">
        <v>251</v>
      </c>
      <c r="F17" s="13">
        <v>340</v>
      </c>
      <c r="G17" s="527">
        <v>2</v>
      </c>
      <c r="H17" s="13">
        <v>2340</v>
      </c>
    </row>
    <row r="18" spans="2:8" s="228" customFormat="1" ht="17.5" customHeight="1" x14ac:dyDescent="0.4">
      <c r="B18" s="233" t="s">
        <v>378</v>
      </c>
      <c r="C18" s="13">
        <v>128</v>
      </c>
      <c r="D18" s="13"/>
      <c r="E18" s="13"/>
      <c r="F18" s="13"/>
      <c r="G18" s="527"/>
      <c r="H18" s="13">
        <v>128</v>
      </c>
    </row>
    <row r="19" spans="2:8" s="228" customFormat="1" ht="17.5" customHeight="1" x14ac:dyDescent="0.4">
      <c r="B19" s="233" t="s">
        <v>379</v>
      </c>
      <c r="C19" s="13"/>
      <c r="D19" s="13"/>
      <c r="E19" s="13"/>
      <c r="F19" s="13"/>
      <c r="G19" s="527"/>
      <c r="H19" s="13">
        <v>0</v>
      </c>
    </row>
    <row r="20" spans="2:8" s="228" customFormat="1" ht="17.5" customHeight="1" x14ac:dyDescent="0.4">
      <c r="B20" s="233" t="s">
        <v>380</v>
      </c>
      <c r="C20" s="13">
        <v>1343</v>
      </c>
      <c r="D20" s="13">
        <v>2</v>
      </c>
      <c r="E20" s="13">
        <v>165</v>
      </c>
      <c r="F20" s="13">
        <v>159</v>
      </c>
      <c r="G20" s="527"/>
      <c r="H20" s="13">
        <v>1669</v>
      </c>
    </row>
    <row r="21" spans="2:8" s="228" customFormat="1" ht="17.5" customHeight="1" x14ac:dyDescent="0.4">
      <c r="B21" s="233" t="s">
        <v>381</v>
      </c>
      <c r="C21" s="13">
        <v>251</v>
      </c>
      <c r="D21" s="13"/>
      <c r="E21" s="13">
        <v>23</v>
      </c>
      <c r="F21" s="13">
        <v>45</v>
      </c>
      <c r="G21" s="527"/>
      <c r="H21" s="13">
        <v>319</v>
      </c>
    </row>
    <row r="22" spans="2:8" s="228" customFormat="1" ht="17.5" customHeight="1" x14ac:dyDescent="0.4">
      <c r="B22" s="233" t="s">
        <v>382</v>
      </c>
      <c r="C22" s="13"/>
      <c r="D22" s="13"/>
      <c r="E22" s="13"/>
      <c r="F22" s="13"/>
      <c r="G22" s="527"/>
      <c r="H22" s="13">
        <v>0</v>
      </c>
    </row>
    <row r="23" spans="2:8" s="228" customFormat="1" ht="17.5" customHeight="1" x14ac:dyDescent="0.4">
      <c r="B23" s="233" t="s">
        <v>383</v>
      </c>
      <c r="C23" s="13">
        <v>112</v>
      </c>
      <c r="D23" s="13"/>
      <c r="E23" s="13"/>
      <c r="F23" s="13"/>
      <c r="G23" s="527"/>
      <c r="H23" s="13">
        <v>112</v>
      </c>
    </row>
    <row r="24" spans="2:8" s="228" customFormat="1" ht="17.5" customHeight="1" x14ac:dyDescent="0.4">
      <c r="B24" s="233" t="s">
        <v>384</v>
      </c>
      <c r="C24" s="13">
        <v>962</v>
      </c>
      <c r="D24" s="13">
        <v>5</v>
      </c>
      <c r="E24" s="13">
        <v>167</v>
      </c>
      <c r="F24" s="13">
        <v>157</v>
      </c>
      <c r="G24" s="527">
        <v>13</v>
      </c>
      <c r="H24" s="13">
        <v>1304</v>
      </c>
    </row>
    <row r="25" spans="2:8" s="228" customFormat="1" ht="17.5" customHeight="1" x14ac:dyDescent="0.4">
      <c r="B25" s="233" t="s">
        <v>385</v>
      </c>
      <c r="C25" s="13">
        <v>328</v>
      </c>
      <c r="D25" s="13"/>
      <c r="E25" s="13">
        <v>24</v>
      </c>
      <c r="F25" s="13">
        <v>31</v>
      </c>
      <c r="G25" s="527"/>
      <c r="H25" s="13">
        <v>383</v>
      </c>
    </row>
    <row r="26" spans="2:8" s="228" customFormat="1" ht="24.25" customHeight="1" x14ac:dyDescent="0.25">
      <c r="B26" s="326" t="s">
        <v>30</v>
      </c>
      <c r="C26" s="327">
        <v>8667</v>
      </c>
      <c r="D26" s="327">
        <v>25</v>
      </c>
      <c r="E26" s="327">
        <v>1039</v>
      </c>
      <c r="F26" s="327">
        <v>1066</v>
      </c>
      <c r="G26" s="528">
        <v>15</v>
      </c>
      <c r="H26" s="327">
        <v>10812</v>
      </c>
    </row>
    <row r="27" spans="2:8" s="228" customFormat="1" ht="11.4" x14ac:dyDescent="0.4">
      <c r="B27" s="249" t="s">
        <v>97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0"/>
  <sheetViews>
    <sheetView workbookViewId="0">
      <selection activeCell="F39" sqref="F39"/>
    </sheetView>
  </sheetViews>
  <sheetFormatPr defaultColWidth="9.1640625" defaultRowHeight="12.3" x14ac:dyDescent="0.4"/>
  <cols>
    <col min="1" max="1" width="3" style="334" customWidth="1"/>
    <col min="2" max="2" width="29.44140625" style="334" customWidth="1"/>
    <col min="3" max="3" width="14.44140625" style="334" customWidth="1"/>
    <col min="4" max="4" width="10.44140625" style="334" bestFit="1" customWidth="1"/>
    <col min="5" max="5" width="11.1640625" style="334" customWidth="1"/>
    <col min="6" max="16384" width="9.1640625" style="334"/>
  </cols>
  <sheetData>
    <row r="1" spans="1:10" s="220" customFormat="1" ht="18" customHeight="1" x14ac:dyDescent="0.4">
      <c r="A1" s="333" t="s">
        <v>440</v>
      </c>
    </row>
    <row r="2" spans="1:10" s="220" customFormat="1" ht="12.75" customHeight="1" x14ac:dyDescent="0.4"/>
    <row r="3" spans="1:10" ht="12.6" thickBot="1" x14ac:dyDescent="0.45"/>
    <row r="4" spans="1:10" ht="12.6" thickBot="1" x14ac:dyDescent="0.45">
      <c r="B4" s="702" t="s">
        <v>0</v>
      </c>
      <c r="C4" s="704" t="s">
        <v>100</v>
      </c>
      <c r="D4" s="706" t="s">
        <v>101</v>
      </c>
      <c r="E4" s="707"/>
      <c r="F4" s="708"/>
      <c r="G4" s="704" t="s">
        <v>102</v>
      </c>
      <c r="H4" s="706" t="s">
        <v>395</v>
      </c>
      <c r="I4" s="707"/>
      <c r="J4" s="708"/>
    </row>
    <row r="5" spans="1:10" s="335" customFormat="1" ht="22.8" x14ac:dyDescent="0.4">
      <c r="B5" s="703"/>
      <c r="C5" s="705"/>
      <c r="D5" s="474" t="s">
        <v>103</v>
      </c>
      <c r="E5" s="474" t="s">
        <v>104</v>
      </c>
      <c r="F5" s="475" t="s">
        <v>9</v>
      </c>
      <c r="G5" s="705"/>
      <c r="H5" s="476" t="s">
        <v>8</v>
      </c>
      <c r="I5" s="477" t="s">
        <v>7</v>
      </c>
      <c r="J5" s="478" t="s">
        <v>9</v>
      </c>
    </row>
    <row r="6" spans="1:10" x14ac:dyDescent="0.4">
      <c r="B6" s="336" t="s">
        <v>10</v>
      </c>
      <c r="C6" s="337">
        <v>7322</v>
      </c>
      <c r="D6" s="338">
        <v>22</v>
      </c>
      <c r="E6" s="339">
        <v>641</v>
      </c>
      <c r="F6" s="340">
        <v>663</v>
      </c>
      <c r="G6" s="337">
        <v>2135</v>
      </c>
      <c r="H6" s="338">
        <v>4586</v>
      </c>
      <c r="I6" s="339">
        <v>5534</v>
      </c>
      <c r="J6" s="340">
        <v>10120</v>
      </c>
    </row>
    <row r="7" spans="1:10" x14ac:dyDescent="0.4">
      <c r="B7" s="336" t="s">
        <v>11</v>
      </c>
      <c r="C7" s="337">
        <v>433</v>
      </c>
      <c r="D7" s="338">
        <v>1</v>
      </c>
      <c r="E7" s="339">
        <v>49</v>
      </c>
      <c r="F7" s="340">
        <v>50</v>
      </c>
      <c r="G7" s="337">
        <v>76</v>
      </c>
      <c r="H7" s="338">
        <v>138</v>
      </c>
      <c r="I7" s="339">
        <v>421</v>
      </c>
      <c r="J7" s="340">
        <v>559</v>
      </c>
    </row>
    <row r="8" spans="1:10" x14ac:dyDescent="0.4">
      <c r="B8" s="336" t="s">
        <v>12</v>
      </c>
      <c r="C8" s="337">
        <v>5</v>
      </c>
      <c r="D8" s="338">
        <v>0</v>
      </c>
      <c r="E8" s="339">
        <v>0</v>
      </c>
      <c r="F8" s="340">
        <v>0</v>
      </c>
      <c r="G8" s="337">
        <v>2</v>
      </c>
      <c r="H8" s="338">
        <v>3</v>
      </c>
      <c r="I8" s="339">
        <v>4</v>
      </c>
      <c r="J8" s="340">
        <v>7</v>
      </c>
    </row>
    <row r="9" spans="1:10" x14ac:dyDescent="0.4">
      <c r="B9" s="336" t="s">
        <v>13</v>
      </c>
      <c r="C9" s="337">
        <v>152</v>
      </c>
      <c r="D9" s="338">
        <v>8</v>
      </c>
      <c r="E9" s="339">
        <v>35</v>
      </c>
      <c r="F9" s="340">
        <v>43</v>
      </c>
      <c r="G9" s="337">
        <v>53</v>
      </c>
      <c r="H9" s="338">
        <v>191</v>
      </c>
      <c r="I9" s="339">
        <v>57</v>
      </c>
      <c r="J9" s="340">
        <v>248</v>
      </c>
    </row>
    <row r="10" spans="1:10" x14ac:dyDescent="0.4">
      <c r="B10" s="336" t="s">
        <v>14</v>
      </c>
      <c r="C10" s="337">
        <v>195</v>
      </c>
      <c r="D10" s="338">
        <v>2</v>
      </c>
      <c r="E10" s="339">
        <v>37</v>
      </c>
      <c r="F10" s="340">
        <v>39</v>
      </c>
      <c r="G10" s="337">
        <v>61</v>
      </c>
      <c r="H10" s="338">
        <v>237</v>
      </c>
      <c r="I10" s="339">
        <v>58</v>
      </c>
      <c r="J10" s="340">
        <v>295</v>
      </c>
    </row>
    <row r="11" spans="1:10" x14ac:dyDescent="0.4">
      <c r="B11" s="336" t="s">
        <v>15</v>
      </c>
      <c r="C11" s="337">
        <v>15</v>
      </c>
      <c r="D11" s="338">
        <v>1</v>
      </c>
      <c r="E11" s="339">
        <v>1</v>
      </c>
      <c r="F11" s="340">
        <v>2</v>
      </c>
      <c r="G11" s="337">
        <v>0</v>
      </c>
      <c r="H11" s="338">
        <v>9</v>
      </c>
      <c r="I11" s="339">
        <v>8</v>
      </c>
      <c r="J11" s="340">
        <v>17</v>
      </c>
    </row>
    <row r="12" spans="1:10" x14ac:dyDescent="0.4">
      <c r="B12" s="336" t="s">
        <v>16</v>
      </c>
      <c r="C12" s="337">
        <v>27</v>
      </c>
      <c r="D12" s="338">
        <v>0</v>
      </c>
      <c r="E12" s="339">
        <v>6</v>
      </c>
      <c r="F12" s="340">
        <v>6</v>
      </c>
      <c r="G12" s="337">
        <v>10</v>
      </c>
      <c r="H12" s="338">
        <v>25</v>
      </c>
      <c r="I12" s="339">
        <v>18</v>
      </c>
      <c r="J12" s="340">
        <v>43</v>
      </c>
    </row>
    <row r="13" spans="1:10" x14ac:dyDescent="0.4">
      <c r="B13" s="336" t="s">
        <v>17</v>
      </c>
      <c r="C13" s="337">
        <v>352</v>
      </c>
      <c r="D13" s="338">
        <v>3</v>
      </c>
      <c r="E13" s="339">
        <v>47</v>
      </c>
      <c r="F13" s="340">
        <v>50</v>
      </c>
      <c r="G13" s="337">
        <v>65</v>
      </c>
      <c r="H13" s="338">
        <v>364</v>
      </c>
      <c r="I13" s="339">
        <v>103</v>
      </c>
      <c r="J13" s="340">
        <v>467</v>
      </c>
    </row>
    <row r="14" spans="1:10" x14ac:dyDescent="0.4">
      <c r="B14" s="336" t="s">
        <v>18</v>
      </c>
      <c r="C14" s="337">
        <v>37</v>
      </c>
      <c r="D14" s="338">
        <v>0</v>
      </c>
      <c r="E14" s="529">
        <v>7</v>
      </c>
      <c r="F14" s="340">
        <v>7</v>
      </c>
      <c r="G14" s="337">
        <v>17</v>
      </c>
      <c r="H14" s="338">
        <v>41</v>
      </c>
      <c r="I14" s="529">
        <v>20</v>
      </c>
      <c r="J14" s="340">
        <v>61</v>
      </c>
    </row>
    <row r="15" spans="1:10" x14ac:dyDescent="0.4">
      <c r="B15" s="336" t="s">
        <v>19</v>
      </c>
      <c r="C15" s="337">
        <v>11372</v>
      </c>
      <c r="D15" s="338">
        <v>168</v>
      </c>
      <c r="E15" s="339">
        <v>2611</v>
      </c>
      <c r="F15" s="340">
        <v>2779</v>
      </c>
      <c r="G15" s="337">
        <v>3037</v>
      </c>
      <c r="H15" s="338">
        <v>13000</v>
      </c>
      <c r="I15" s="339">
        <v>4188</v>
      </c>
      <c r="J15" s="340">
        <v>17188</v>
      </c>
    </row>
    <row r="16" spans="1:10" x14ac:dyDescent="0.4">
      <c r="B16" s="336" t="s">
        <v>20</v>
      </c>
      <c r="C16" s="337">
        <v>1682</v>
      </c>
      <c r="D16" s="338">
        <v>28</v>
      </c>
      <c r="E16" s="339">
        <v>420</v>
      </c>
      <c r="F16" s="340">
        <v>448</v>
      </c>
      <c r="G16" s="337">
        <v>581</v>
      </c>
      <c r="H16" s="338">
        <v>1657</v>
      </c>
      <c r="I16" s="339">
        <v>1054</v>
      </c>
      <c r="J16" s="340">
        <v>2711</v>
      </c>
    </row>
    <row r="17" spans="2:10" x14ac:dyDescent="0.4">
      <c r="B17" s="336" t="s">
        <v>21</v>
      </c>
      <c r="C17" s="337">
        <v>704</v>
      </c>
      <c r="D17" s="338">
        <v>7</v>
      </c>
      <c r="E17" s="339">
        <v>117</v>
      </c>
      <c r="F17" s="340">
        <v>124</v>
      </c>
      <c r="G17" s="337">
        <v>163</v>
      </c>
      <c r="H17" s="338">
        <v>515</v>
      </c>
      <c r="I17" s="339">
        <v>476</v>
      </c>
      <c r="J17" s="340">
        <v>991</v>
      </c>
    </row>
    <row r="18" spans="2:10" x14ac:dyDescent="0.4">
      <c r="B18" s="336" t="s">
        <v>22</v>
      </c>
      <c r="C18" s="337">
        <v>1220</v>
      </c>
      <c r="D18" s="338">
        <v>37</v>
      </c>
      <c r="E18" s="339">
        <v>178</v>
      </c>
      <c r="F18" s="340">
        <v>215</v>
      </c>
      <c r="G18" s="337">
        <v>220</v>
      </c>
      <c r="H18" s="338">
        <v>1323</v>
      </c>
      <c r="I18" s="339">
        <v>332</v>
      </c>
      <c r="J18" s="340">
        <v>1655</v>
      </c>
    </row>
    <row r="19" spans="2:10" x14ac:dyDescent="0.4">
      <c r="B19" s="336" t="s">
        <v>23</v>
      </c>
      <c r="C19" s="337">
        <v>17</v>
      </c>
      <c r="D19" s="338">
        <v>1</v>
      </c>
      <c r="E19" s="339">
        <v>0</v>
      </c>
      <c r="F19" s="340">
        <v>1</v>
      </c>
      <c r="G19" s="337">
        <v>24</v>
      </c>
      <c r="H19" s="338">
        <v>6</v>
      </c>
      <c r="I19" s="339">
        <v>36</v>
      </c>
      <c r="J19" s="340">
        <v>42</v>
      </c>
    </row>
    <row r="20" spans="2:10" x14ac:dyDescent="0.4">
      <c r="B20" s="336" t="s">
        <v>24</v>
      </c>
      <c r="C20" s="337">
        <v>63</v>
      </c>
      <c r="D20" s="338">
        <v>9</v>
      </c>
      <c r="E20" s="339">
        <v>24</v>
      </c>
      <c r="F20" s="340">
        <v>33</v>
      </c>
      <c r="G20" s="337">
        <v>20</v>
      </c>
      <c r="H20" s="338">
        <v>26</v>
      </c>
      <c r="I20" s="339">
        <v>90</v>
      </c>
      <c r="J20" s="340">
        <v>116</v>
      </c>
    </row>
    <row r="21" spans="2:10" x14ac:dyDescent="0.4">
      <c r="B21" s="336" t="s">
        <v>25</v>
      </c>
      <c r="C21" s="337">
        <v>6696</v>
      </c>
      <c r="D21" s="338">
        <v>213</v>
      </c>
      <c r="E21" s="339">
        <v>1464</v>
      </c>
      <c r="F21" s="340">
        <v>1677</v>
      </c>
      <c r="G21" s="337">
        <v>1415</v>
      </c>
      <c r="H21" s="338">
        <v>5967</v>
      </c>
      <c r="I21" s="339">
        <v>3821</v>
      </c>
      <c r="J21" s="340">
        <v>9788</v>
      </c>
    </row>
    <row r="22" spans="2:10" x14ac:dyDescent="0.4">
      <c r="B22" s="336" t="s">
        <v>26</v>
      </c>
      <c r="C22" s="337">
        <v>46</v>
      </c>
      <c r="D22" s="338">
        <v>0</v>
      </c>
      <c r="E22" s="339">
        <v>9</v>
      </c>
      <c r="F22" s="340">
        <v>9</v>
      </c>
      <c r="G22" s="337">
        <v>18</v>
      </c>
      <c r="H22" s="338">
        <v>42</v>
      </c>
      <c r="I22" s="339">
        <v>31</v>
      </c>
      <c r="J22" s="340">
        <v>73</v>
      </c>
    </row>
    <row r="23" spans="2:10" x14ac:dyDescent="0.4">
      <c r="B23" s="336" t="s">
        <v>27</v>
      </c>
      <c r="C23" s="337">
        <v>4287</v>
      </c>
      <c r="D23" s="338">
        <v>124</v>
      </c>
      <c r="E23" s="339">
        <v>410</v>
      </c>
      <c r="F23" s="340">
        <v>534</v>
      </c>
      <c r="G23" s="337">
        <v>874</v>
      </c>
      <c r="H23" s="338">
        <v>4084</v>
      </c>
      <c r="I23" s="339">
        <v>1611</v>
      </c>
      <c r="J23" s="340">
        <v>5695</v>
      </c>
    </row>
    <row r="24" spans="2:10" x14ac:dyDescent="0.4">
      <c r="B24" s="336" t="s">
        <v>28</v>
      </c>
      <c r="C24" s="337">
        <v>127</v>
      </c>
      <c r="D24" s="338">
        <v>7</v>
      </c>
      <c r="E24" s="339">
        <v>49</v>
      </c>
      <c r="F24" s="340">
        <v>56</v>
      </c>
      <c r="G24" s="337">
        <v>76</v>
      </c>
      <c r="H24" s="338">
        <v>152</v>
      </c>
      <c r="I24" s="339">
        <v>107</v>
      </c>
      <c r="J24" s="340">
        <v>259</v>
      </c>
    </row>
    <row r="25" spans="2:10" x14ac:dyDescent="0.4">
      <c r="B25" s="336" t="s">
        <v>29</v>
      </c>
      <c r="C25" s="337">
        <v>43</v>
      </c>
      <c r="D25" s="338">
        <v>0</v>
      </c>
      <c r="E25" s="339">
        <v>3</v>
      </c>
      <c r="F25" s="340">
        <v>3</v>
      </c>
      <c r="G25" s="337">
        <v>84</v>
      </c>
      <c r="H25" s="338">
        <v>36</v>
      </c>
      <c r="I25" s="339">
        <v>94</v>
      </c>
      <c r="J25" s="340">
        <v>130</v>
      </c>
    </row>
    <row r="26" spans="2:10" ht="12.6" thickBot="1" x14ac:dyDescent="0.45">
      <c r="B26" s="336" t="s">
        <v>397</v>
      </c>
      <c r="C26" s="337">
        <v>63</v>
      </c>
      <c r="D26" s="338">
        <v>0</v>
      </c>
      <c r="E26" s="339">
        <v>1</v>
      </c>
      <c r="F26" s="340">
        <v>1</v>
      </c>
      <c r="G26" s="337">
        <v>21</v>
      </c>
      <c r="H26" s="338">
        <v>75</v>
      </c>
      <c r="I26" s="339">
        <v>10</v>
      </c>
      <c r="J26" s="340">
        <v>85</v>
      </c>
    </row>
    <row r="27" spans="2:10" ht="12.6" thickBot="1" x14ac:dyDescent="0.45">
      <c r="B27" s="349" t="s">
        <v>30</v>
      </c>
      <c r="C27" s="350">
        <v>34858</v>
      </c>
      <c r="D27" s="351">
        <v>631</v>
      </c>
      <c r="E27" s="351">
        <v>6109</v>
      </c>
      <c r="F27" s="352">
        <v>6740</v>
      </c>
      <c r="G27" s="350">
        <v>8952</v>
      </c>
      <c r="H27" s="351">
        <v>32477</v>
      </c>
      <c r="I27" s="353">
        <v>18073</v>
      </c>
      <c r="J27" s="352">
        <v>50550</v>
      </c>
    </row>
    <row r="28" spans="2:10" x14ac:dyDescent="0.4">
      <c r="B28" s="341" t="s">
        <v>105</v>
      </c>
    </row>
    <row r="29" spans="2:10" x14ac:dyDescent="0.4">
      <c r="B29" s="249" t="s">
        <v>32</v>
      </c>
    </row>
    <row r="30" spans="2:10" x14ac:dyDescent="0.4">
      <c r="B30" s="342"/>
    </row>
  </sheetData>
  <mergeCells count="5">
    <mergeCell ref="B4:B5"/>
    <mergeCell ref="C4:C5"/>
    <mergeCell ref="D4:F4"/>
    <mergeCell ref="G4:G5"/>
    <mergeCell ref="H4:J4"/>
  </mergeCells>
  <pageMargins left="0.7" right="0.7" top="0.75" bottom="0.75" header="0.3" footer="0.3"/>
  <pageSetup paperSize="9" orientation="landscape" r:id="rId1"/>
  <headerFooter alignWithMargins="0">
    <oddFooter>&amp;RFonte: Tab. 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workbookViewId="0">
      <selection activeCell="A3" sqref="A3:L26"/>
    </sheetView>
  </sheetViews>
  <sheetFormatPr defaultColWidth="8.83203125" defaultRowHeight="12.3" x14ac:dyDescent="0.4"/>
  <cols>
    <col min="1" max="1" width="32.1640625" customWidth="1"/>
    <col min="2" max="5" width="8.44140625" customWidth="1"/>
    <col min="6" max="6" width="11" bestFit="1" customWidth="1"/>
    <col min="7" max="7" width="4.5546875" customWidth="1"/>
  </cols>
  <sheetData>
    <row r="1" spans="1:12" s="2" customFormat="1" ht="18.75" customHeight="1" x14ac:dyDescent="0.4">
      <c r="A1" s="248" t="s">
        <v>404</v>
      </c>
    </row>
    <row r="2" spans="1:12" s="2" customFormat="1" ht="24" customHeight="1" thickBot="1" x14ac:dyDescent="0.45">
      <c r="A2" s="248"/>
    </row>
    <row r="3" spans="1:12" s="2" customFormat="1" ht="15.75" customHeight="1" x14ac:dyDescent="0.5">
      <c r="A3" s="616" t="s">
        <v>0</v>
      </c>
      <c r="B3" s="618" t="s">
        <v>33</v>
      </c>
      <c r="C3" s="619"/>
      <c r="D3" s="619"/>
      <c r="E3" s="619"/>
      <c r="F3" s="620"/>
      <c r="H3" s="618" t="s">
        <v>33</v>
      </c>
      <c r="I3" s="619"/>
      <c r="J3" s="619"/>
      <c r="K3" s="619"/>
      <c r="L3" s="620"/>
    </row>
    <row r="4" spans="1:12" s="2" customFormat="1" ht="18" customHeight="1" thickBot="1" x14ac:dyDescent="0.45">
      <c r="A4" s="617"/>
      <c r="B4" s="250" t="s">
        <v>34</v>
      </c>
      <c r="C4" s="250" t="s">
        <v>35</v>
      </c>
      <c r="D4" s="250" t="s">
        <v>36</v>
      </c>
      <c r="E4" s="250" t="s">
        <v>37</v>
      </c>
      <c r="F4" s="251" t="s">
        <v>30</v>
      </c>
      <c r="H4" s="250" t="s">
        <v>34</v>
      </c>
      <c r="I4" s="250" t="s">
        <v>35</v>
      </c>
      <c r="J4" s="250" t="s">
        <v>36</v>
      </c>
      <c r="K4" s="250" t="s">
        <v>37</v>
      </c>
      <c r="L4" s="251" t="s">
        <v>30</v>
      </c>
    </row>
    <row r="5" spans="1:12" s="2" customFormat="1" ht="18" customHeight="1" x14ac:dyDescent="0.4">
      <c r="A5" s="7" t="s">
        <v>10</v>
      </c>
      <c r="B5" s="8">
        <v>48352</v>
      </c>
      <c r="C5" s="8">
        <v>22540</v>
      </c>
      <c r="D5" s="8">
        <v>23232</v>
      </c>
      <c r="E5" s="8">
        <v>13043</v>
      </c>
      <c r="F5" s="9">
        <v>107167</v>
      </c>
      <c r="H5" s="10">
        <v>45.118366661378964</v>
      </c>
      <c r="I5" s="10">
        <v>21.032593988821187</v>
      </c>
      <c r="J5" s="10">
        <v>21.678315152985526</v>
      </c>
      <c r="K5" s="10">
        <v>12.170724196814318</v>
      </c>
      <c r="L5" s="11">
        <v>100</v>
      </c>
    </row>
    <row r="6" spans="1:12" s="2" customFormat="1" ht="18" customHeight="1" x14ac:dyDescent="0.4">
      <c r="A6" s="12" t="s">
        <v>11</v>
      </c>
      <c r="B6" s="13">
        <v>1989</v>
      </c>
      <c r="C6" s="13">
        <v>644</v>
      </c>
      <c r="D6" s="13">
        <v>1273</v>
      </c>
      <c r="E6" s="13">
        <v>627</v>
      </c>
      <c r="F6" s="14">
        <v>4533</v>
      </c>
      <c r="H6" s="15">
        <v>43.87822634017207</v>
      </c>
      <c r="I6" s="15">
        <v>14.206926979924994</v>
      </c>
      <c r="J6" s="15">
        <v>28.082947275534963</v>
      </c>
      <c r="K6" s="15">
        <v>13.831899404367967</v>
      </c>
      <c r="L6" s="16">
        <v>100</v>
      </c>
    </row>
    <row r="7" spans="1:12" s="2" customFormat="1" ht="18" customHeight="1" x14ac:dyDescent="0.4">
      <c r="A7" s="12" t="s">
        <v>12</v>
      </c>
      <c r="B7" s="13">
        <v>77</v>
      </c>
      <c r="C7" s="13">
        <v>27</v>
      </c>
      <c r="D7" s="13">
        <v>14</v>
      </c>
      <c r="E7" s="13">
        <v>24</v>
      </c>
      <c r="F7" s="14">
        <v>142</v>
      </c>
      <c r="H7" s="15">
        <v>54.225352112676063</v>
      </c>
      <c r="I7" s="15">
        <v>19.014084507042252</v>
      </c>
      <c r="J7" s="15">
        <v>9.8591549295774641</v>
      </c>
      <c r="K7" s="15">
        <v>16.901408450704224</v>
      </c>
      <c r="L7" s="16">
        <v>100</v>
      </c>
    </row>
    <row r="8" spans="1:12" s="2" customFormat="1" ht="18" customHeight="1" x14ac:dyDescent="0.4">
      <c r="A8" s="12" t="s">
        <v>13</v>
      </c>
      <c r="B8" s="13">
        <v>1397</v>
      </c>
      <c r="C8" s="13">
        <v>641</v>
      </c>
      <c r="D8" s="13">
        <v>857</v>
      </c>
      <c r="E8" s="13">
        <v>309</v>
      </c>
      <c r="F8" s="14">
        <v>3204</v>
      </c>
      <c r="H8" s="15">
        <v>43.601747815230965</v>
      </c>
      <c r="I8" s="15">
        <v>20.006242197253432</v>
      </c>
      <c r="J8" s="15">
        <v>26.747815230961297</v>
      </c>
      <c r="K8" s="15">
        <v>9.6441947565543078</v>
      </c>
      <c r="L8" s="16">
        <v>100</v>
      </c>
    </row>
    <row r="9" spans="1:12" s="2" customFormat="1" ht="18" customHeight="1" x14ac:dyDescent="0.4">
      <c r="A9" s="12" t="s">
        <v>14</v>
      </c>
      <c r="B9" s="13">
        <v>1819</v>
      </c>
      <c r="C9" s="13">
        <v>803</v>
      </c>
      <c r="D9" s="13">
        <v>1002</v>
      </c>
      <c r="E9" s="13">
        <v>440</v>
      </c>
      <c r="F9" s="14">
        <v>4064</v>
      </c>
      <c r="H9" s="15">
        <v>44.758858267716533</v>
      </c>
      <c r="I9" s="15">
        <v>19.758858267716537</v>
      </c>
      <c r="J9" s="15">
        <v>24.655511811023622</v>
      </c>
      <c r="K9" s="15">
        <v>10.826771653543307</v>
      </c>
      <c r="L9" s="16">
        <v>100</v>
      </c>
    </row>
    <row r="10" spans="1:12" s="2" customFormat="1" ht="18" customHeight="1" x14ac:dyDescent="0.4">
      <c r="A10" s="12" t="s">
        <v>15</v>
      </c>
      <c r="B10" s="13">
        <v>91</v>
      </c>
      <c r="C10" s="13">
        <v>48</v>
      </c>
      <c r="D10" s="13">
        <v>16</v>
      </c>
      <c r="E10" s="13">
        <v>12</v>
      </c>
      <c r="F10" s="14">
        <v>167</v>
      </c>
      <c r="H10" s="15">
        <v>54.491017964071851</v>
      </c>
      <c r="I10" s="15">
        <v>28.742514970059879</v>
      </c>
      <c r="J10" s="15">
        <v>9.5808383233532943</v>
      </c>
      <c r="K10" s="15">
        <v>7.1856287425149699</v>
      </c>
      <c r="L10" s="16">
        <v>100</v>
      </c>
    </row>
    <row r="11" spans="1:12" s="2" customFormat="1" ht="18" customHeight="1" x14ac:dyDescent="0.4">
      <c r="A11" s="12" t="s">
        <v>16</v>
      </c>
      <c r="B11" s="13">
        <v>407</v>
      </c>
      <c r="C11" s="13">
        <v>168</v>
      </c>
      <c r="D11" s="13">
        <v>99</v>
      </c>
      <c r="E11" s="13">
        <v>67</v>
      </c>
      <c r="F11" s="14">
        <v>741</v>
      </c>
      <c r="H11" s="15">
        <v>54.925775978407557</v>
      </c>
      <c r="I11" s="15">
        <v>22.672064777327936</v>
      </c>
      <c r="J11" s="15">
        <v>13.360323886639677</v>
      </c>
      <c r="K11" s="15">
        <v>9.0418353576248318</v>
      </c>
      <c r="L11" s="16">
        <v>100</v>
      </c>
    </row>
    <row r="12" spans="1:12" s="2" customFormat="1" ht="18" customHeight="1" x14ac:dyDescent="0.4">
      <c r="A12" s="12" t="s">
        <v>17</v>
      </c>
      <c r="B12" s="13">
        <v>2702</v>
      </c>
      <c r="C12" s="13">
        <v>1105</v>
      </c>
      <c r="D12" s="13">
        <v>890</v>
      </c>
      <c r="E12" s="13">
        <v>594</v>
      </c>
      <c r="F12" s="14">
        <v>5291</v>
      </c>
      <c r="H12" s="15">
        <v>51.067851067851066</v>
      </c>
      <c r="I12" s="15">
        <v>20.884520884520885</v>
      </c>
      <c r="J12" s="15">
        <v>16.821016821016819</v>
      </c>
      <c r="K12" s="15">
        <v>11.226611226611228</v>
      </c>
      <c r="L12" s="16">
        <v>100</v>
      </c>
    </row>
    <row r="13" spans="1:12" s="2" customFormat="1" ht="18" customHeight="1" x14ac:dyDescent="0.4">
      <c r="A13" s="12" t="s">
        <v>18</v>
      </c>
      <c r="B13" s="13">
        <v>391</v>
      </c>
      <c r="C13" s="13">
        <v>220</v>
      </c>
      <c r="D13" s="13">
        <v>41</v>
      </c>
      <c r="E13" s="13">
        <v>39</v>
      </c>
      <c r="F13" s="14">
        <v>691</v>
      </c>
      <c r="H13" s="15">
        <v>56.584659913169318</v>
      </c>
      <c r="I13" s="15">
        <v>31.837916063675831</v>
      </c>
      <c r="J13" s="15">
        <v>5.9334298118668594</v>
      </c>
      <c r="K13" s="15">
        <v>5.6439942112879882</v>
      </c>
      <c r="L13" s="16">
        <v>100</v>
      </c>
    </row>
    <row r="14" spans="1:12" s="2" customFormat="1" ht="18" customHeight="1" x14ac:dyDescent="0.4">
      <c r="A14" s="12" t="s">
        <v>19</v>
      </c>
      <c r="B14" s="13">
        <v>144099</v>
      </c>
      <c r="C14" s="13">
        <v>59084</v>
      </c>
      <c r="D14" s="13">
        <v>53388</v>
      </c>
      <c r="E14" s="13">
        <v>25467</v>
      </c>
      <c r="F14" s="14">
        <v>282038</v>
      </c>
      <c r="H14" s="15">
        <v>51.092051425694407</v>
      </c>
      <c r="I14" s="15">
        <v>20.948950141470299</v>
      </c>
      <c r="J14" s="15">
        <v>18.929364128238038</v>
      </c>
      <c r="K14" s="15">
        <v>9.0296343045972538</v>
      </c>
      <c r="L14" s="16">
        <v>100</v>
      </c>
    </row>
    <row r="15" spans="1:12" s="2" customFormat="1" ht="18" customHeight="1" x14ac:dyDescent="0.4">
      <c r="A15" s="12" t="s">
        <v>20</v>
      </c>
      <c r="B15" s="13">
        <v>19259</v>
      </c>
      <c r="C15" s="13">
        <v>7493</v>
      </c>
      <c r="D15" s="13">
        <v>6894</v>
      </c>
      <c r="E15" s="13">
        <v>3260</v>
      </c>
      <c r="F15" s="14">
        <v>36906</v>
      </c>
      <c r="H15" s="15">
        <v>52.18392673278057</v>
      </c>
      <c r="I15" s="15">
        <v>20.302931772611498</v>
      </c>
      <c r="J15" s="15">
        <v>18.679889448870103</v>
      </c>
      <c r="K15" s="15">
        <v>8.8332520457378205</v>
      </c>
      <c r="L15" s="16">
        <v>100</v>
      </c>
    </row>
    <row r="16" spans="1:12" s="2" customFormat="1" ht="18" customHeight="1" x14ac:dyDescent="0.4">
      <c r="A16" s="12" t="s">
        <v>21</v>
      </c>
      <c r="B16" s="13">
        <v>5299</v>
      </c>
      <c r="C16" s="13">
        <v>2094</v>
      </c>
      <c r="D16" s="13">
        <v>1292</v>
      </c>
      <c r="E16" s="13">
        <v>796</v>
      </c>
      <c r="F16" s="14">
        <v>9481</v>
      </c>
      <c r="H16" s="15">
        <v>55.8907288260732</v>
      </c>
      <c r="I16" s="15">
        <v>22.086277818795487</v>
      </c>
      <c r="J16" s="15">
        <v>13.627254509018035</v>
      </c>
      <c r="K16" s="15">
        <v>8.3957388461132787</v>
      </c>
      <c r="L16" s="16">
        <v>100</v>
      </c>
    </row>
    <row r="17" spans="1:12" s="2" customFormat="1" ht="18" customHeight="1" x14ac:dyDescent="0.4">
      <c r="A17" s="12" t="s">
        <v>22</v>
      </c>
      <c r="B17" s="13">
        <v>12637</v>
      </c>
      <c r="C17" s="13">
        <v>3656</v>
      </c>
      <c r="D17" s="13">
        <v>3072</v>
      </c>
      <c r="E17" s="13">
        <v>1580</v>
      </c>
      <c r="F17" s="14">
        <v>20945</v>
      </c>
      <c r="H17" s="15">
        <v>60.33420864168059</v>
      </c>
      <c r="I17" s="15">
        <v>17.455239914060634</v>
      </c>
      <c r="J17" s="15">
        <v>14.666984960611124</v>
      </c>
      <c r="K17" s="15">
        <v>7.5435664836476484</v>
      </c>
      <c r="L17" s="16">
        <v>100</v>
      </c>
    </row>
    <row r="18" spans="1:12" s="2" customFormat="1" ht="18" customHeight="1" x14ac:dyDescent="0.4">
      <c r="A18" s="12" t="s">
        <v>23</v>
      </c>
      <c r="B18" s="13">
        <v>123</v>
      </c>
      <c r="C18" s="13">
        <v>44</v>
      </c>
      <c r="D18" s="13">
        <v>71</v>
      </c>
      <c r="E18" s="13">
        <v>41</v>
      </c>
      <c r="F18" s="14">
        <v>279</v>
      </c>
      <c r="H18" s="15">
        <v>44.086021505376344</v>
      </c>
      <c r="I18" s="15">
        <v>15.770609318996415</v>
      </c>
      <c r="J18" s="15">
        <v>25.448028673835125</v>
      </c>
      <c r="K18" s="15">
        <v>14.695340501792115</v>
      </c>
      <c r="L18" s="16">
        <v>100</v>
      </c>
    </row>
    <row r="19" spans="1:12" s="2" customFormat="1" ht="18" customHeight="1" x14ac:dyDescent="0.4">
      <c r="A19" s="12" t="s">
        <v>24</v>
      </c>
      <c r="B19" s="13">
        <v>628</v>
      </c>
      <c r="C19" s="13">
        <v>281</v>
      </c>
      <c r="D19" s="13">
        <v>297</v>
      </c>
      <c r="E19" s="13">
        <v>102</v>
      </c>
      <c r="F19" s="14">
        <v>1308</v>
      </c>
      <c r="H19" s="15">
        <v>48.01223241590214</v>
      </c>
      <c r="I19" s="15">
        <v>21.483180428134556</v>
      </c>
      <c r="J19" s="15">
        <v>22.706422018348622</v>
      </c>
      <c r="K19" s="15">
        <v>7.7981651376146797</v>
      </c>
      <c r="L19" s="16">
        <v>100</v>
      </c>
    </row>
    <row r="20" spans="1:12" s="2" customFormat="1" ht="18" customHeight="1" x14ac:dyDescent="0.4">
      <c r="A20" s="12" t="s">
        <v>25</v>
      </c>
      <c r="B20" s="13">
        <v>66545</v>
      </c>
      <c r="C20" s="13">
        <v>20861</v>
      </c>
      <c r="D20" s="13">
        <v>21019</v>
      </c>
      <c r="E20" s="13">
        <v>9924</v>
      </c>
      <c r="F20" s="14">
        <v>118349</v>
      </c>
      <c r="H20" s="15">
        <v>56.227767028027273</v>
      </c>
      <c r="I20" s="15">
        <v>17.626680411325822</v>
      </c>
      <c r="J20" s="15">
        <v>17.760183862981521</v>
      </c>
      <c r="K20" s="15">
        <v>8.3853686976653794</v>
      </c>
      <c r="L20" s="16">
        <v>100</v>
      </c>
    </row>
    <row r="21" spans="1:12" s="2" customFormat="1" ht="18" customHeight="1" x14ac:dyDescent="0.4">
      <c r="A21" s="12" t="s">
        <v>26</v>
      </c>
      <c r="B21" s="13">
        <v>305</v>
      </c>
      <c r="C21" s="13">
        <v>125</v>
      </c>
      <c r="D21" s="13">
        <v>197</v>
      </c>
      <c r="E21" s="13">
        <v>75</v>
      </c>
      <c r="F21" s="14">
        <v>702</v>
      </c>
      <c r="H21" s="15">
        <v>43.447293447293447</v>
      </c>
      <c r="I21" s="15">
        <v>17.806267806267805</v>
      </c>
      <c r="J21" s="15">
        <v>28.062678062678064</v>
      </c>
      <c r="K21" s="15">
        <v>10.683760683760683</v>
      </c>
      <c r="L21" s="16">
        <v>100</v>
      </c>
    </row>
    <row r="22" spans="1:12" s="2" customFormat="1" ht="18" customHeight="1" x14ac:dyDescent="0.4">
      <c r="A22" s="12" t="s">
        <v>27</v>
      </c>
      <c r="B22" s="13">
        <v>34985</v>
      </c>
      <c r="C22" s="13">
        <v>10982</v>
      </c>
      <c r="D22" s="13">
        <v>10668</v>
      </c>
      <c r="E22" s="13">
        <v>5063</v>
      </c>
      <c r="F22" s="14">
        <v>61698</v>
      </c>
      <c r="H22" s="15">
        <v>56.703620862912899</v>
      </c>
      <c r="I22" s="15">
        <v>17.799604525268244</v>
      </c>
      <c r="J22" s="15">
        <v>17.290673927842072</v>
      </c>
      <c r="K22" s="15">
        <v>8.2061006839767892</v>
      </c>
      <c r="L22" s="16">
        <v>100</v>
      </c>
    </row>
    <row r="23" spans="1:12" s="2" customFormat="1" ht="18" customHeight="1" x14ac:dyDescent="0.4">
      <c r="A23" s="12" t="s">
        <v>28</v>
      </c>
      <c r="B23" s="13">
        <v>1148</v>
      </c>
      <c r="C23" s="13">
        <v>489</v>
      </c>
      <c r="D23" s="13">
        <v>550</v>
      </c>
      <c r="E23" s="13">
        <v>231</v>
      </c>
      <c r="F23" s="14">
        <v>2418</v>
      </c>
      <c r="H23" s="15">
        <v>47.47725392886683</v>
      </c>
      <c r="I23" s="15">
        <v>20.223325062034739</v>
      </c>
      <c r="J23" s="15">
        <v>22.746071133167909</v>
      </c>
      <c r="K23" s="15">
        <v>9.5533498759305218</v>
      </c>
      <c r="L23" s="16">
        <v>100</v>
      </c>
    </row>
    <row r="24" spans="1:12" s="2" customFormat="1" ht="18" customHeight="1" x14ac:dyDescent="0.4">
      <c r="A24" s="12" t="s">
        <v>29</v>
      </c>
      <c r="B24" s="17">
        <v>363</v>
      </c>
      <c r="C24" s="17">
        <v>121</v>
      </c>
      <c r="D24" s="17">
        <v>133</v>
      </c>
      <c r="E24" s="17">
        <v>82</v>
      </c>
      <c r="F24" s="18">
        <v>699</v>
      </c>
      <c r="H24" s="19">
        <v>51.931330472102999</v>
      </c>
      <c r="I24" s="19">
        <v>17.310443490701001</v>
      </c>
      <c r="J24" s="19">
        <v>19.027181688125893</v>
      </c>
      <c r="K24" s="19">
        <v>11.731044349070102</v>
      </c>
      <c r="L24" s="20">
        <v>100</v>
      </c>
    </row>
    <row r="25" spans="1:12" s="2" customFormat="1" ht="18" customHeight="1" thickBot="1" x14ac:dyDescent="0.45">
      <c r="A25" s="12" t="s">
        <v>397</v>
      </c>
      <c r="B25" s="17">
        <v>871</v>
      </c>
      <c r="C25" s="17">
        <v>121</v>
      </c>
      <c r="D25" s="17">
        <v>201</v>
      </c>
      <c r="E25" s="17">
        <v>22</v>
      </c>
      <c r="F25" s="18">
        <v>1215</v>
      </c>
      <c r="H25" s="19">
        <v>71.687242798353907</v>
      </c>
      <c r="I25" s="19">
        <v>9.9588477366255148</v>
      </c>
      <c r="J25" s="19">
        <v>16.543209876543212</v>
      </c>
      <c r="K25" s="19">
        <v>1.8106995884773662</v>
      </c>
      <c r="L25" s="20">
        <v>100</v>
      </c>
    </row>
    <row r="26" spans="1:12" s="2" customFormat="1" ht="18" customHeight="1" thickBot="1" x14ac:dyDescent="0.45">
      <c r="A26" s="252" t="s">
        <v>30</v>
      </c>
      <c r="B26" s="253">
        <v>343487</v>
      </c>
      <c r="C26" s="254">
        <v>131547</v>
      </c>
      <c r="D26" s="254">
        <v>125206</v>
      </c>
      <c r="E26" s="254">
        <v>61798</v>
      </c>
      <c r="F26" s="255">
        <v>662038</v>
      </c>
      <c r="H26" s="256">
        <v>51.883275582368384</v>
      </c>
      <c r="I26" s="257">
        <v>19.870007461807329</v>
      </c>
      <c r="J26" s="257">
        <v>18.912207456369572</v>
      </c>
      <c r="K26" s="257">
        <v>9.3345094994547146</v>
      </c>
      <c r="L26" s="258">
        <v>100</v>
      </c>
    </row>
    <row r="27" spans="1:12" s="2" customFormat="1" ht="11.4" x14ac:dyDescent="0.4">
      <c r="A27" s="249" t="s">
        <v>31</v>
      </c>
    </row>
    <row r="28" spans="1:12" x14ac:dyDescent="0.4">
      <c r="A28" s="249" t="s">
        <v>32</v>
      </c>
    </row>
  </sheetData>
  <mergeCells count="3">
    <mergeCell ref="A3:A4"/>
    <mergeCell ref="B3:F3"/>
    <mergeCell ref="H3:L3"/>
  </mergeCells>
  <pageMargins left="0.7" right="0.7" top="0.75" bottom="0.75" header="0.3" footer="0.3"/>
  <pageSetup paperSize="9" orientation="landscape"/>
  <headerFooter alignWithMargins="0">
    <oddFooter>&amp;RFonte: Tab. 1</oddFooter>
  </headerFooter>
  <rowBreaks count="1" manualBreakCount="1">
    <brk id="2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140-BB43-4B94-8A8B-B4A5C47AD938}">
  <dimension ref="A1:E32"/>
  <sheetViews>
    <sheetView workbookViewId="0">
      <selection activeCell="A8" sqref="A8:D31"/>
    </sheetView>
  </sheetViews>
  <sheetFormatPr defaultRowHeight="12.3" x14ac:dyDescent="0.4"/>
  <cols>
    <col min="1" max="1" width="32.71875" customWidth="1"/>
    <col min="2" max="2" width="17.83203125" customWidth="1"/>
    <col min="3" max="3" width="15.1640625" customWidth="1"/>
    <col min="4" max="4" width="13.44140625" customWidth="1"/>
  </cols>
  <sheetData>
    <row r="1" spans="1:5" s="603" customFormat="1" ht="18" customHeight="1" x14ac:dyDescent="0.4">
      <c r="A1" s="605" t="s">
        <v>455</v>
      </c>
      <c r="C1" s="604"/>
    </row>
    <row r="2" spans="1:5" s="2" customFormat="1" ht="18" customHeight="1" x14ac:dyDescent="0.4"/>
    <row r="3" spans="1:5" x14ac:dyDescent="0.4">
      <c r="C3" s="425"/>
    </row>
    <row r="4" spans="1:5" s="591" customFormat="1" ht="13.9" customHeight="1" x14ac:dyDescent="0.4">
      <c r="A4" s="602"/>
      <c r="B4" s="592"/>
      <c r="C4" s="602"/>
      <c r="D4" s="592"/>
      <c r="E4" s="592"/>
    </row>
    <row r="5" spans="1:5" s="591" customFormat="1" ht="6.75" customHeight="1" x14ac:dyDescent="0.4">
      <c r="A5" s="592"/>
      <c r="B5" s="592"/>
      <c r="C5" s="592"/>
      <c r="D5" s="592"/>
      <c r="E5" s="592"/>
    </row>
    <row r="6" spans="1:5" s="591" customFormat="1" ht="12.25" customHeight="1" x14ac:dyDescent="0.4">
      <c r="A6" s="592"/>
      <c r="B6" s="592"/>
      <c r="C6" s="592"/>
      <c r="D6" s="592"/>
      <c r="E6" s="592"/>
    </row>
    <row r="7" spans="1:5" s="591" customFormat="1" ht="8.5" customHeight="1" thickBot="1" x14ac:dyDescent="0.45">
      <c r="A7" s="592"/>
      <c r="B7" s="592"/>
      <c r="C7" s="592"/>
      <c r="D7" s="592"/>
      <c r="E7" s="592"/>
    </row>
    <row r="8" spans="1:5" s="591" customFormat="1" ht="12.25" customHeight="1" thickBot="1" x14ac:dyDescent="0.45">
      <c r="A8" s="702" t="s">
        <v>0</v>
      </c>
      <c r="B8" s="709" t="s">
        <v>454</v>
      </c>
      <c r="C8" s="710"/>
      <c r="D8" s="711"/>
      <c r="E8" s="592"/>
    </row>
    <row r="9" spans="1:5" s="591" customFormat="1" ht="45.6" x14ac:dyDescent="0.4">
      <c r="A9" s="703"/>
      <c r="B9" s="601" t="s">
        <v>6</v>
      </c>
      <c r="C9" s="474" t="s">
        <v>453</v>
      </c>
      <c r="D9" s="474" t="s">
        <v>452</v>
      </c>
      <c r="E9" s="592"/>
    </row>
    <row r="10" spans="1:5" s="591" customFormat="1" ht="11.4" x14ac:dyDescent="0.4">
      <c r="A10" s="336" t="s">
        <v>10</v>
      </c>
      <c r="B10" s="598">
        <v>7322</v>
      </c>
      <c r="C10" s="600">
        <v>2150</v>
      </c>
      <c r="D10" s="596">
        <v>2653</v>
      </c>
      <c r="E10" s="592"/>
    </row>
    <row r="11" spans="1:5" s="591" customFormat="1" ht="11.4" x14ac:dyDescent="0.4">
      <c r="A11" s="336" t="s">
        <v>11</v>
      </c>
      <c r="B11" s="598">
        <v>433</v>
      </c>
      <c r="C11" s="599">
        <v>67</v>
      </c>
      <c r="D11" s="596">
        <v>223</v>
      </c>
      <c r="E11" s="592"/>
    </row>
    <row r="12" spans="1:5" s="591" customFormat="1" ht="11.4" x14ac:dyDescent="0.4">
      <c r="A12" s="336" t="s">
        <v>12</v>
      </c>
      <c r="B12" s="598">
        <v>5</v>
      </c>
      <c r="C12" s="599">
        <v>4</v>
      </c>
      <c r="D12" s="596">
        <v>0</v>
      </c>
      <c r="E12" s="592"/>
    </row>
    <row r="13" spans="1:5" s="591" customFormat="1" ht="11.4" x14ac:dyDescent="0.4">
      <c r="A13" s="336" t="s">
        <v>13</v>
      </c>
      <c r="B13" s="598">
        <v>152</v>
      </c>
      <c r="C13" s="599">
        <v>40</v>
      </c>
      <c r="D13" s="596">
        <v>66</v>
      </c>
      <c r="E13" s="592"/>
    </row>
    <row r="14" spans="1:5" s="591" customFormat="1" ht="11.4" x14ac:dyDescent="0.4">
      <c r="A14" s="336" t="s">
        <v>14</v>
      </c>
      <c r="B14" s="598">
        <v>195</v>
      </c>
      <c r="C14" s="599">
        <v>17</v>
      </c>
      <c r="D14" s="596">
        <v>78</v>
      </c>
      <c r="E14" s="592"/>
    </row>
    <row r="15" spans="1:5" s="591" customFormat="1" ht="11.4" x14ac:dyDescent="0.4">
      <c r="A15" s="336" t="s">
        <v>15</v>
      </c>
      <c r="B15" s="598">
        <v>15</v>
      </c>
      <c r="C15" s="599">
        <v>3</v>
      </c>
      <c r="D15" s="596">
        <v>12</v>
      </c>
      <c r="E15" s="592"/>
    </row>
    <row r="16" spans="1:5" s="591" customFormat="1" ht="11.4" x14ac:dyDescent="0.4">
      <c r="A16" s="336" t="s">
        <v>16</v>
      </c>
      <c r="B16" s="598">
        <v>27</v>
      </c>
      <c r="C16" s="599">
        <v>11</v>
      </c>
      <c r="D16" s="596">
        <v>7</v>
      </c>
      <c r="E16" s="592"/>
    </row>
    <row r="17" spans="1:5" s="591" customFormat="1" ht="11.4" x14ac:dyDescent="0.4">
      <c r="A17" s="336" t="s">
        <v>17</v>
      </c>
      <c r="B17" s="598">
        <v>352</v>
      </c>
      <c r="C17" s="599">
        <v>28</v>
      </c>
      <c r="D17" s="596">
        <v>162</v>
      </c>
      <c r="E17" s="592"/>
    </row>
    <row r="18" spans="1:5" s="591" customFormat="1" ht="11.4" x14ac:dyDescent="0.4">
      <c r="A18" s="336" t="s">
        <v>18</v>
      </c>
      <c r="B18" s="598">
        <v>37</v>
      </c>
      <c r="C18" s="599">
        <v>8</v>
      </c>
      <c r="D18" s="596">
        <v>24</v>
      </c>
      <c r="E18" s="592"/>
    </row>
    <row r="19" spans="1:5" s="591" customFormat="1" ht="11.4" x14ac:dyDescent="0.4">
      <c r="A19" s="336" t="s">
        <v>19</v>
      </c>
      <c r="B19" s="598">
        <v>11372</v>
      </c>
      <c r="C19" s="599">
        <v>3480</v>
      </c>
      <c r="D19" s="596">
        <v>5996</v>
      </c>
      <c r="E19" s="592"/>
    </row>
    <row r="20" spans="1:5" s="591" customFormat="1" ht="11.4" x14ac:dyDescent="0.4">
      <c r="A20" s="336" t="s">
        <v>20</v>
      </c>
      <c r="B20" s="598">
        <v>1682</v>
      </c>
      <c r="C20" s="599">
        <v>501</v>
      </c>
      <c r="D20" s="596">
        <v>800</v>
      </c>
      <c r="E20" s="592"/>
    </row>
    <row r="21" spans="1:5" s="591" customFormat="1" ht="11.4" x14ac:dyDescent="0.4">
      <c r="A21" s="336" t="s">
        <v>21</v>
      </c>
      <c r="B21" s="598">
        <v>704</v>
      </c>
      <c r="C21" s="599">
        <v>202</v>
      </c>
      <c r="D21" s="596">
        <v>340</v>
      </c>
      <c r="E21" s="592"/>
    </row>
    <row r="22" spans="1:5" s="591" customFormat="1" ht="11.4" x14ac:dyDescent="0.4">
      <c r="A22" s="336" t="s">
        <v>22</v>
      </c>
      <c r="B22" s="598">
        <v>1220</v>
      </c>
      <c r="C22" s="599">
        <v>203</v>
      </c>
      <c r="D22" s="596">
        <v>783</v>
      </c>
      <c r="E22" s="592"/>
    </row>
    <row r="23" spans="1:5" s="591" customFormat="1" ht="11.4" x14ac:dyDescent="0.4">
      <c r="A23" s="336" t="s">
        <v>23</v>
      </c>
      <c r="B23" s="598">
        <v>17</v>
      </c>
      <c r="C23" s="599">
        <v>7</v>
      </c>
      <c r="D23" s="596">
        <v>3</v>
      </c>
      <c r="E23" s="592"/>
    </row>
    <row r="24" spans="1:5" s="591" customFormat="1" ht="11.4" x14ac:dyDescent="0.4">
      <c r="A24" s="336" t="s">
        <v>24</v>
      </c>
      <c r="B24" s="598">
        <v>63</v>
      </c>
      <c r="C24" s="599">
        <v>9</v>
      </c>
      <c r="D24" s="596">
        <v>33</v>
      </c>
      <c r="E24" s="592"/>
    </row>
    <row r="25" spans="1:5" s="591" customFormat="1" ht="11.4" x14ac:dyDescent="0.4">
      <c r="A25" s="336" t="s">
        <v>25</v>
      </c>
      <c r="B25" s="598">
        <v>6696</v>
      </c>
      <c r="C25" s="599">
        <v>1116</v>
      </c>
      <c r="D25" s="596">
        <v>3536</v>
      </c>
      <c r="E25" s="592"/>
    </row>
    <row r="26" spans="1:5" s="591" customFormat="1" ht="11.4" x14ac:dyDescent="0.4">
      <c r="A26" s="336" t="s">
        <v>26</v>
      </c>
      <c r="B26" s="598">
        <v>46</v>
      </c>
      <c r="C26" s="599">
        <v>3</v>
      </c>
      <c r="D26" s="596">
        <v>17</v>
      </c>
      <c r="E26" s="592"/>
    </row>
    <row r="27" spans="1:5" s="591" customFormat="1" ht="11.4" x14ac:dyDescent="0.4">
      <c r="A27" s="336" t="s">
        <v>27</v>
      </c>
      <c r="B27" s="598">
        <v>4287</v>
      </c>
      <c r="C27" s="599">
        <v>701</v>
      </c>
      <c r="D27" s="596">
        <v>2334</v>
      </c>
      <c r="E27" s="592"/>
    </row>
    <row r="28" spans="1:5" s="591" customFormat="1" ht="11.4" x14ac:dyDescent="0.4">
      <c r="A28" s="336" t="s">
        <v>28</v>
      </c>
      <c r="B28" s="598">
        <v>127</v>
      </c>
      <c r="C28" s="599">
        <v>15</v>
      </c>
      <c r="D28" s="596">
        <v>75</v>
      </c>
      <c r="E28" s="592"/>
    </row>
    <row r="29" spans="1:5" s="591" customFormat="1" ht="11.4" x14ac:dyDescent="0.4">
      <c r="A29" s="336" t="s">
        <v>29</v>
      </c>
      <c r="B29" s="598">
        <v>43</v>
      </c>
      <c r="C29" s="599">
        <v>17</v>
      </c>
      <c r="D29" s="596">
        <v>8</v>
      </c>
      <c r="E29" s="592"/>
    </row>
    <row r="30" spans="1:5" s="591" customFormat="1" ht="11.7" thickBot="1" x14ac:dyDescent="0.45">
      <c r="A30" s="336" t="s">
        <v>397</v>
      </c>
      <c r="B30" s="598">
        <v>63</v>
      </c>
      <c r="C30" s="597">
        <v>62</v>
      </c>
      <c r="D30" s="596">
        <v>1</v>
      </c>
      <c r="E30" s="592"/>
    </row>
    <row r="31" spans="1:5" s="591" customFormat="1" ht="11.7" thickBot="1" x14ac:dyDescent="0.45">
      <c r="A31" s="349" t="s">
        <v>30</v>
      </c>
      <c r="B31" s="595">
        <v>34858</v>
      </c>
      <c r="C31" s="594">
        <v>8644</v>
      </c>
      <c r="D31" s="593">
        <v>17151</v>
      </c>
      <c r="E31" s="592"/>
    </row>
    <row r="32" spans="1:5" s="2" customFormat="1" ht="11.4" x14ac:dyDescent="0.4">
      <c r="A32" s="249" t="s">
        <v>390</v>
      </c>
      <c r="C32" s="249"/>
    </row>
  </sheetData>
  <mergeCells count="2">
    <mergeCell ref="A8:A9"/>
    <mergeCell ref="B8:D8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&amp;CDOPO PAGINA 71 ?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27"/>
  <sheetViews>
    <sheetView workbookViewId="0">
      <selection activeCell="E32" sqref="E32"/>
    </sheetView>
  </sheetViews>
  <sheetFormatPr defaultColWidth="10.83203125" defaultRowHeight="12.3" x14ac:dyDescent="0.4"/>
  <cols>
    <col min="1" max="1" width="12.44140625" style="61" customWidth="1"/>
    <col min="2" max="11" width="10.5546875" style="61" customWidth="1"/>
    <col min="12" max="12" width="11.83203125" style="61" bestFit="1" customWidth="1"/>
    <col min="13" max="16384" width="10.83203125" style="61"/>
  </cols>
  <sheetData>
    <row r="1" spans="1:22" s="221" customFormat="1" ht="21.75" customHeight="1" x14ac:dyDescent="0.4">
      <c r="A1" s="575" t="s">
        <v>442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210"/>
      <c r="O1" s="210"/>
      <c r="P1" s="210"/>
      <c r="Q1" s="210"/>
      <c r="R1" s="210"/>
      <c r="S1" s="210"/>
      <c r="T1" s="210"/>
      <c r="U1" s="210"/>
      <c r="V1" s="210"/>
    </row>
    <row r="2" spans="1:22" s="221" customFormat="1" ht="21.75" customHeight="1" x14ac:dyDescent="0.4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</row>
    <row r="3" spans="1:22" s="221" customFormat="1" x14ac:dyDescent="0.4">
      <c r="A3" s="714" t="s">
        <v>311</v>
      </c>
      <c r="B3" s="716" t="s">
        <v>45</v>
      </c>
      <c r="C3" s="716"/>
      <c r="D3" s="716" t="s">
        <v>46</v>
      </c>
      <c r="E3" s="716"/>
      <c r="F3" s="716" t="s">
        <v>47</v>
      </c>
      <c r="G3" s="716"/>
      <c r="H3" s="716" t="s">
        <v>48</v>
      </c>
      <c r="I3" s="716"/>
      <c r="J3" s="716" t="s">
        <v>29</v>
      </c>
      <c r="K3" s="716"/>
      <c r="L3" s="712" t="s">
        <v>363</v>
      </c>
      <c r="M3" s="712" t="s">
        <v>364</v>
      </c>
      <c r="N3" s="210"/>
      <c r="O3" s="210"/>
      <c r="P3" s="210"/>
      <c r="Q3" s="210"/>
      <c r="R3" s="210"/>
      <c r="S3" s="210"/>
      <c r="T3" s="210"/>
      <c r="U3" s="210"/>
      <c r="V3" s="210"/>
    </row>
    <row r="4" spans="1:22" s="216" customFormat="1" ht="31" customHeight="1" x14ac:dyDescent="0.4">
      <c r="A4" s="715"/>
      <c r="B4" s="509" t="s">
        <v>363</v>
      </c>
      <c r="C4" s="510" t="s">
        <v>364</v>
      </c>
      <c r="D4" s="509" t="s">
        <v>363</v>
      </c>
      <c r="E4" s="510" t="s">
        <v>364</v>
      </c>
      <c r="F4" s="509" t="s">
        <v>363</v>
      </c>
      <c r="G4" s="510" t="s">
        <v>364</v>
      </c>
      <c r="H4" s="509" t="s">
        <v>363</v>
      </c>
      <c r="I4" s="510" t="s">
        <v>364</v>
      </c>
      <c r="J4" s="509" t="s">
        <v>363</v>
      </c>
      <c r="K4" s="510" t="s">
        <v>364</v>
      </c>
      <c r="L4" s="713"/>
      <c r="M4" s="713"/>
    </row>
    <row r="5" spans="1:22" s="216" customFormat="1" ht="22" customHeight="1" x14ac:dyDescent="0.4">
      <c r="A5" s="513" t="s">
        <v>365</v>
      </c>
      <c r="B5" s="514">
        <v>2649</v>
      </c>
      <c r="C5" s="514">
        <v>1911</v>
      </c>
      <c r="D5" s="514">
        <v>15</v>
      </c>
      <c r="E5" s="514">
        <v>10</v>
      </c>
      <c r="F5" s="514">
        <v>846</v>
      </c>
      <c r="G5" s="514">
        <v>624</v>
      </c>
      <c r="H5" s="514">
        <v>508</v>
      </c>
      <c r="I5" s="514">
        <v>422</v>
      </c>
      <c r="J5" s="514">
        <v>1</v>
      </c>
      <c r="K5" s="514">
        <v>0</v>
      </c>
      <c r="L5" s="515">
        <v>4019</v>
      </c>
      <c r="M5" s="515">
        <v>2967</v>
      </c>
    </row>
    <row r="6" spans="1:22" s="216" customFormat="1" ht="22" customHeight="1" x14ac:dyDescent="0.4">
      <c r="A6" s="513" t="s">
        <v>366</v>
      </c>
      <c r="B6" s="514">
        <v>104</v>
      </c>
      <c r="C6" s="514">
        <v>35</v>
      </c>
      <c r="D6" s="514"/>
      <c r="E6" s="514"/>
      <c r="F6" s="514">
        <v>46</v>
      </c>
      <c r="G6" s="514">
        <v>23</v>
      </c>
      <c r="H6" s="514">
        <v>23</v>
      </c>
      <c r="I6" s="514">
        <v>15</v>
      </c>
      <c r="J6" s="514"/>
      <c r="K6" s="514"/>
      <c r="L6" s="515">
        <v>173</v>
      </c>
      <c r="M6" s="515">
        <v>73</v>
      </c>
    </row>
    <row r="7" spans="1:22" s="216" customFormat="1" ht="22" customHeight="1" x14ac:dyDescent="0.4">
      <c r="A7" s="513" t="s">
        <v>367</v>
      </c>
      <c r="B7" s="514">
        <v>6201</v>
      </c>
      <c r="C7" s="514">
        <v>5177</v>
      </c>
      <c r="D7" s="514">
        <v>28</v>
      </c>
      <c r="E7" s="514">
        <v>18</v>
      </c>
      <c r="F7" s="514">
        <v>1823</v>
      </c>
      <c r="G7" s="514">
        <v>1565</v>
      </c>
      <c r="H7" s="514">
        <v>1153</v>
      </c>
      <c r="I7" s="514">
        <v>957</v>
      </c>
      <c r="J7" s="514">
        <v>11</v>
      </c>
      <c r="K7" s="514">
        <v>6</v>
      </c>
      <c r="L7" s="515">
        <v>9216</v>
      </c>
      <c r="M7" s="515">
        <v>7723</v>
      </c>
    </row>
    <row r="8" spans="1:22" s="216" customFormat="1" ht="22" customHeight="1" x14ac:dyDescent="0.4">
      <c r="A8" s="513" t="s">
        <v>368</v>
      </c>
      <c r="B8" s="514">
        <v>351</v>
      </c>
      <c r="C8" s="514">
        <v>331</v>
      </c>
      <c r="D8" s="514">
        <v>5</v>
      </c>
      <c r="E8" s="514">
        <v>4</v>
      </c>
      <c r="F8" s="514">
        <v>173</v>
      </c>
      <c r="G8" s="514">
        <v>168</v>
      </c>
      <c r="H8" s="514">
        <v>81</v>
      </c>
      <c r="I8" s="514">
        <v>71</v>
      </c>
      <c r="J8" s="514"/>
      <c r="K8" s="514"/>
      <c r="L8" s="515">
        <v>610</v>
      </c>
      <c r="M8" s="515">
        <v>574</v>
      </c>
    </row>
    <row r="9" spans="1:22" s="216" customFormat="1" ht="22" customHeight="1" x14ac:dyDescent="0.4">
      <c r="A9" s="513" t="s">
        <v>369</v>
      </c>
      <c r="B9" s="514">
        <v>336</v>
      </c>
      <c r="C9" s="514">
        <v>132</v>
      </c>
      <c r="D9" s="514"/>
      <c r="E9" s="514"/>
      <c r="F9" s="514">
        <v>146</v>
      </c>
      <c r="G9" s="514">
        <v>95</v>
      </c>
      <c r="H9" s="514">
        <v>54</v>
      </c>
      <c r="I9" s="514">
        <v>26</v>
      </c>
      <c r="J9" s="514">
        <v>1</v>
      </c>
      <c r="K9" s="514">
        <v>1</v>
      </c>
      <c r="L9" s="515">
        <v>537</v>
      </c>
      <c r="M9" s="515">
        <v>254</v>
      </c>
    </row>
    <row r="10" spans="1:22" s="216" customFormat="1" ht="22" customHeight="1" x14ac:dyDescent="0.4">
      <c r="A10" s="513" t="s">
        <v>370</v>
      </c>
      <c r="B10" s="514">
        <v>3161</v>
      </c>
      <c r="C10" s="514">
        <v>1317</v>
      </c>
      <c r="D10" s="514">
        <v>14</v>
      </c>
      <c r="E10" s="514">
        <v>4</v>
      </c>
      <c r="F10" s="514">
        <v>966</v>
      </c>
      <c r="G10" s="514">
        <v>652</v>
      </c>
      <c r="H10" s="514">
        <v>425</v>
      </c>
      <c r="I10" s="514">
        <v>299</v>
      </c>
      <c r="J10" s="514">
        <v>4</v>
      </c>
      <c r="K10" s="514">
        <v>2</v>
      </c>
      <c r="L10" s="515">
        <v>4570</v>
      </c>
      <c r="M10" s="515">
        <v>2274</v>
      </c>
    </row>
    <row r="11" spans="1:22" s="216" customFormat="1" ht="22" customHeight="1" x14ac:dyDescent="0.4">
      <c r="A11" s="513" t="s">
        <v>371</v>
      </c>
      <c r="B11" s="514">
        <v>1075</v>
      </c>
      <c r="C11" s="514">
        <v>929</v>
      </c>
      <c r="D11" s="514">
        <v>5</v>
      </c>
      <c r="E11" s="514">
        <v>2</v>
      </c>
      <c r="F11" s="514">
        <v>319</v>
      </c>
      <c r="G11" s="514">
        <v>272</v>
      </c>
      <c r="H11" s="514">
        <v>148</v>
      </c>
      <c r="I11" s="514">
        <v>120</v>
      </c>
      <c r="J11" s="514">
        <v>4</v>
      </c>
      <c r="K11" s="514">
        <v>1</v>
      </c>
      <c r="L11" s="515">
        <v>1551</v>
      </c>
      <c r="M11" s="515">
        <v>1324</v>
      </c>
    </row>
    <row r="12" spans="1:22" s="216" customFormat="1" ht="22" customHeight="1" x14ac:dyDescent="0.4">
      <c r="A12" s="513" t="s">
        <v>372</v>
      </c>
      <c r="B12" s="514">
        <v>1050</v>
      </c>
      <c r="C12" s="514">
        <v>807</v>
      </c>
      <c r="D12" s="514">
        <v>4</v>
      </c>
      <c r="E12" s="514">
        <v>2</v>
      </c>
      <c r="F12" s="514">
        <v>251</v>
      </c>
      <c r="G12" s="514">
        <v>199</v>
      </c>
      <c r="H12" s="514">
        <v>212</v>
      </c>
      <c r="I12" s="514">
        <v>162</v>
      </c>
      <c r="J12" s="514">
        <v>2</v>
      </c>
      <c r="K12" s="514">
        <v>1</v>
      </c>
      <c r="L12" s="515">
        <v>1519</v>
      </c>
      <c r="M12" s="515">
        <v>1171</v>
      </c>
    </row>
    <row r="13" spans="1:22" s="216" customFormat="1" ht="22" customHeight="1" x14ac:dyDescent="0.4">
      <c r="A13" s="513" t="s">
        <v>373</v>
      </c>
      <c r="B13" s="514">
        <v>3624</v>
      </c>
      <c r="C13" s="514">
        <v>2954</v>
      </c>
      <c r="D13" s="514">
        <v>12</v>
      </c>
      <c r="E13" s="514">
        <v>8</v>
      </c>
      <c r="F13" s="514">
        <v>936</v>
      </c>
      <c r="G13" s="514">
        <v>751</v>
      </c>
      <c r="H13" s="514">
        <v>549</v>
      </c>
      <c r="I13" s="514">
        <v>478</v>
      </c>
      <c r="J13" s="514">
        <v>11</v>
      </c>
      <c r="K13" s="514">
        <v>2</v>
      </c>
      <c r="L13" s="515">
        <v>5132</v>
      </c>
      <c r="M13" s="515">
        <v>4193</v>
      </c>
    </row>
    <row r="14" spans="1:22" s="216" customFormat="1" ht="22" customHeight="1" x14ac:dyDescent="0.4">
      <c r="A14" s="513" t="s">
        <v>374</v>
      </c>
      <c r="B14" s="514">
        <v>2232</v>
      </c>
      <c r="C14" s="514">
        <v>1209</v>
      </c>
      <c r="D14" s="514">
        <v>9</v>
      </c>
      <c r="E14" s="514">
        <v>4</v>
      </c>
      <c r="F14" s="514">
        <v>718</v>
      </c>
      <c r="G14" s="514">
        <v>402</v>
      </c>
      <c r="H14" s="514">
        <v>328</v>
      </c>
      <c r="I14" s="514">
        <v>202</v>
      </c>
      <c r="J14" s="514">
        <v>5</v>
      </c>
      <c r="K14" s="514">
        <v>1</v>
      </c>
      <c r="L14" s="515">
        <v>3292</v>
      </c>
      <c r="M14" s="515">
        <v>1818</v>
      </c>
    </row>
    <row r="15" spans="1:22" s="216" customFormat="1" ht="22" customHeight="1" x14ac:dyDescent="0.4">
      <c r="A15" s="513" t="s">
        <v>375</v>
      </c>
      <c r="B15" s="514">
        <v>489</v>
      </c>
      <c r="C15" s="514">
        <v>354</v>
      </c>
      <c r="D15" s="514">
        <v>5</v>
      </c>
      <c r="E15" s="514">
        <v>4</v>
      </c>
      <c r="F15" s="514">
        <v>118</v>
      </c>
      <c r="G15" s="514">
        <v>89</v>
      </c>
      <c r="H15" s="514">
        <v>68</v>
      </c>
      <c r="I15" s="514">
        <v>59</v>
      </c>
      <c r="J15" s="514">
        <v>7</v>
      </c>
      <c r="K15" s="514">
        <v>3</v>
      </c>
      <c r="L15" s="515">
        <v>687</v>
      </c>
      <c r="M15" s="515">
        <v>509</v>
      </c>
    </row>
    <row r="16" spans="1:22" s="216" customFormat="1" ht="22" customHeight="1" x14ac:dyDescent="0.4">
      <c r="A16" s="513" t="s">
        <v>376</v>
      </c>
      <c r="B16" s="514">
        <v>734</v>
      </c>
      <c r="C16" s="514">
        <v>589</v>
      </c>
      <c r="D16" s="514"/>
      <c r="E16" s="514"/>
      <c r="F16" s="514">
        <v>241</v>
      </c>
      <c r="G16" s="514">
        <v>204</v>
      </c>
      <c r="H16" s="514">
        <v>106</v>
      </c>
      <c r="I16" s="514">
        <v>88</v>
      </c>
      <c r="J16" s="514">
        <v>1</v>
      </c>
      <c r="K16" s="514">
        <v>1</v>
      </c>
      <c r="L16" s="515">
        <v>1082</v>
      </c>
      <c r="M16" s="515">
        <v>882</v>
      </c>
    </row>
    <row r="17" spans="1:13" s="216" customFormat="1" ht="22" customHeight="1" x14ac:dyDescent="0.4">
      <c r="A17" s="513" t="s">
        <v>377</v>
      </c>
      <c r="B17" s="514">
        <v>2287</v>
      </c>
      <c r="C17" s="514">
        <v>1682</v>
      </c>
      <c r="D17" s="514">
        <v>11</v>
      </c>
      <c r="E17" s="514">
        <v>6</v>
      </c>
      <c r="F17" s="514">
        <v>420</v>
      </c>
      <c r="G17" s="514">
        <v>337</v>
      </c>
      <c r="H17" s="514">
        <v>534</v>
      </c>
      <c r="I17" s="514">
        <v>343</v>
      </c>
      <c r="J17" s="514">
        <v>21</v>
      </c>
      <c r="K17" s="514">
        <v>3</v>
      </c>
      <c r="L17" s="515">
        <v>3273</v>
      </c>
      <c r="M17" s="515">
        <v>2371</v>
      </c>
    </row>
    <row r="18" spans="1:13" s="216" customFormat="1" ht="22" customHeight="1" x14ac:dyDescent="0.4">
      <c r="A18" s="513" t="s">
        <v>378</v>
      </c>
      <c r="B18" s="514">
        <v>605</v>
      </c>
      <c r="C18" s="514">
        <v>430</v>
      </c>
      <c r="D18" s="514">
        <v>1</v>
      </c>
      <c r="E18" s="514">
        <v>1</v>
      </c>
      <c r="F18" s="514">
        <v>157</v>
      </c>
      <c r="G18" s="514">
        <v>111</v>
      </c>
      <c r="H18" s="514">
        <v>88</v>
      </c>
      <c r="I18" s="514">
        <v>70</v>
      </c>
      <c r="J18" s="514">
        <v>1</v>
      </c>
      <c r="K18" s="514">
        <v>1</v>
      </c>
      <c r="L18" s="515">
        <v>852</v>
      </c>
      <c r="M18" s="515">
        <v>613</v>
      </c>
    </row>
    <row r="19" spans="1:13" s="216" customFormat="1" ht="22" customHeight="1" x14ac:dyDescent="0.4">
      <c r="A19" s="513" t="s">
        <v>379</v>
      </c>
      <c r="B19" s="514">
        <v>158</v>
      </c>
      <c r="C19" s="514">
        <v>142</v>
      </c>
      <c r="D19" s="514"/>
      <c r="E19" s="514"/>
      <c r="F19" s="514">
        <v>27</v>
      </c>
      <c r="G19" s="514">
        <v>23</v>
      </c>
      <c r="H19" s="514">
        <v>15</v>
      </c>
      <c r="I19" s="514">
        <v>12</v>
      </c>
      <c r="J19" s="514"/>
      <c r="K19" s="514"/>
      <c r="L19" s="515">
        <v>200</v>
      </c>
      <c r="M19" s="515">
        <v>177</v>
      </c>
    </row>
    <row r="20" spans="1:13" s="216" customFormat="1" ht="22" customHeight="1" x14ac:dyDescent="0.4">
      <c r="A20" s="513" t="s">
        <v>380</v>
      </c>
      <c r="B20" s="514">
        <v>2443</v>
      </c>
      <c r="C20" s="514">
        <v>1238</v>
      </c>
      <c r="D20" s="514">
        <v>19</v>
      </c>
      <c r="E20" s="514">
        <v>5</v>
      </c>
      <c r="F20" s="514">
        <v>685</v>
      </c>
      <c r="G20" s="514">
        <v>310</v>
      </c>
      <c r="H20" s="514">
        <v>547</v>
      </c>
      <c r="I20" s="514">
        <v>278</v>
      </c>
      <c r="J20" s="514">
        <v>20</v>
      </c>
      <c r="K20" s="514">
        <v>3</v>
      </c>
      <c r="L20" s="515">
        <v>3714</v>
      </c>
      <c r="M20" s="515">
        <v>1834</v>
      </c>
    </row>
    <row r="21" spans="1:13" s="216" customFormat="1" ht="22" customHeight="1" x14ac:dyDescent="0.4">
      <c r="A21" s="513" t="s">
        <v>381</v>
      </c>
      <c r="B21" s="514">
        <v>1930</v>
      </c>
      <c r="C21" s="514">
        <v>1394</v>
      </c>
      <c r="D21" s="514">
        <v>7</v>
      </c>
      <c r="E21" s="514">
        <v>3</v>
      </c>
      <c r="F21" s="514">
        <v>821</v>
      </c>
      <c r="G21" s="514">
        <v>280</v>
      </c>
      <c r="H21" s="514">
        <v>382</v>
      </c>
      <c r="I21" s="514">
        <v>331</v>
      </c>
      <c r="J21" s="514">
        <v>8</v>
      </c>
      <c r="K21" s="514">
        <v>5</v>
      </c>
      <c r="L21" s="515">
        <v>3148</v>
      </c>
      <c r="M21" s="515">
        <v>2013</v>
      </c>
    </row>
    <row r="22" spans="1:13" s="216" customFormat="1" ht="22" customHeight="1" x14ac:dyDescent="0.4">
      <c r="A22" s="513" t="s">
        <v>382</v>
      </c>
      <c r="B22" s="514">
        <v>270</v>
      </c>
      <c r="C22" s="514">
        <v>210</v>
      </c>
      <c r="D22" s="514">
        <v>3</v>
      </c>
      <c r="E22" s="514">
        <v>1</v>
      </c>
      <c r="F22" s="514">
        <v>74</v>
      </c>
      <c r="G22" s="514">
        <v>47</v>
      </c>
      <c r="H22" s="514">
        <v>82</v>
      </c>
      <c r="I22" s="514">
        <v>57</v>
      </c>
      <c r="J22" s="514">
        <v>5</v>
      </c>
      <c r="K22" s="514">
        <v>4</v>
      </c>
      <c r="L22" s="515">
        <v>434</v>
      </c>
      <c r="M22" s="515">
        <v>319</v>
      </c>
    </row>
    <row r="23" spans="1:13" s="216" customFormat="1" ht="22" customHeight="1" x14ac:dyDescent="0.4">
      <c r="A23" s="513" t="s">
        <v>383</v>
      </c>
      <c r="B23" s="514">
        <v>1011</v>
      </c>
      <c r="C23" s="514">
        <v>658</v>
      </c>
      <c r="D23" s="514">
        <v>9</v>
      </c>
      <c r="E23" s="514">
        <v>2</v>
      </c>
      <c r="F23" s="514">
        <v>300</v>
      </c>
      <c r="G23" s="514">
        <v>155</v>
      </c>
      <c r="H23" s="514">
        <v>265</v>
      </c>
      <c r="I23" s="514">
        <v>139</v>
      </c>
      <c r="J23" s="514">
        <v>14</v>
      </c>
      <c r="K23" s="514">
        <v>4</v>
      </c>
      <c r="L23" s="515">
        <v>1599</v>
      </c>
      <c r="M23" s="515">
        <v>958</v>
      </c>
    </row>
    <row r="24" spans="1:13" s="216" customFormat="1" ht="22" customHeight="1" x14ac:dyDescent="0.4">
      <c r="A24" s="513" t="s">
        <v>384</v>
      </c>
      <c r="B24" s="514">
        <v>2568</v>
      </c>
      <c r="C24" s="514">
        <v>1621</v>
      </c>
      <c r="D24" s="514">
        <v>9</v>
      </c>
      <c r="E24" s="514">
        <v>5</v>
      </c>
      <c r="F24" s="514">
        <v>555</v>
      </c>
      <c r="G24" s="514">
        <v>362</v>
      </c>
      <c r="H24" s="514">
        <v>364</v>
      </c>
      <c r="I24" s="514">
        <v>295</v>
      </c>
      <c r="J24" s="514">
        <v>13</v>
      </c>
      <c r="K24" s="514">
        <v>5</v>
      </c>
      <c r="L24" s="515">
        <v>3509</v>
      </c>
      <c r="M24" s="515">
        <v>2288</v>
      </c>
    </row>
    <row r="25" spans="1:13" s="216" customFormat="1" ht="22" customHeight="1" x14ac:dyDescent="0.4">
      <c r="A25" s="513" t="s">
        <v>385</v>
      </c>
      <c r="B25" s="514">
        <v>1084</v>
      </c>
      <c r="C25" s="514">
        <v>396</v>
      </c>
      <c r="D25" s="514">
        <v>2</v>
      </c>
      <c r="E25" s="514">
        <v>1</v>
      </c>
      <c r="F25" s="514">
        <v>239</v>
      </c>
      <c r="G25" s="514">
        <v>73</v>
      </c>
      <c r="H25" s="514">
        <v>107</v>
      </c>
      <c r="I25" s="514">
        <v>53</v>
      </c>
      <c r="J25" s="514">
        <v>1</v>
      </c>
      <c r="K25" s="514">
        <v>0</v>
      </c>
      <c r="L25" s="515">
        <v>1433</v>
      </c>
      <c r="M25" s="515">
        <v>523</v>
      </c>
    </row>
    <row r="26" spans="1:13" s="216" customFormat="1" ht="24.7" customHeight="1" x14ac:dyDescent="0.4">
      <c r="A26" s="511" t="s">
        <v>30</v>
      </c>
      <c r="B26" s="512">
        <v>34362</v>
      </c>
      <c r="C26" s="512">
        <v>23516</v>
      </c>
      <c r="D26" s="512">
        <v>158</v>
      </c>
      <c r="E26" s="512">
        <v>80</v>
      </c>
      <c r="F26" s="512">
        <v>9861</v>
      </c>
      <c r="G26" s="512">
        <v>6742</v>
      </c>
      <c r="H26" s="512">
        <v>6039</v>
      </c>
      <c r="I26" s="512">
        <v>4477</v>
      </c>
      <c r="J26" s="512">
        <v>130</v>
      </c>
      <c r="K26" s="512">
        <v>43</v>
      </c>
      <c r="L26" s="512">
        <v>50550</v>
      </c>
      <c r="M26" s="512">
        <v>34858</v>
      </c>
    </row>
    <row r="27" spans="1:13" s="2" customFormat="1" ht="11.4" x14ac:dyDescent="0.4">
      <c r="A27" s="249" t="s">
        <v>390</v>
      </c>
    </row>
  </sheetData>
  <mergeCells count="8">
    <mergeCell ref="L3:L4"/>
    <mergeCell ref="M3:M4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27"/>
  <sheetViews>
    <sheetView workbookViewId="0">
      <selection activeCell="B3" sqref="B3:F26"/>
    </sheetView>
  </sheetViews>
  <sheetFormatPr defaultColWidth="10.83203125" defaultRowHeight="12.3" x14ac:dyDescent="0.4"/>
  <cols>
    <col min="1" max="1" width="11.83203125" style="61" customWidth="1"/>
    <col min="2" max="2" width="20.44140625" style="61" customWidth="1"/>
    <col min="3" max="3" width="11.44140625" style="61" bestFit="1" customWidth="1"/>
    <col min="4" max="4" width="18.1640625" style="61" bestFit="1" customWidth="1"/>
    <col min="5" max="5" width="11.44140625" style="61" bestFit="1" customWidth="1"/>
    <col min="6" max="6" width="18.1640625" style="61" bestFit="1" customWidth="1"/>
    <col min="7" max="7" width="4.5546875" style="61" customWidth="1"/>
    <col min="8" max="16384" width="10.83203125" style="61"/>
  </cols>
  <sheetData>
    <row r="1" spans="1:23" s="221" customFormat="1" ht="21.75" customHeight="1" x14ac:dyDescent="0.4">
      <c r="A1" s="210" t="s">
        <v>443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</row>
    <row r="2" spans="1:23" s="221" customFormat="1" ht="21.75" customHeight="1" x14ac:dyDescent="0.4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</row>
    <row r="3" spans="1:23" s="216" customFormat="1" ht="32.200000000000003" customHeight="1" x14ac:dyDescent="0.4">
      <c r="B3" s="717" t="s">
        <v>311</v>
      </c>
      <c r="C3" s="718" t="s">
        <v>10</v>
      </c>
      <c r="D3" s="719"/>
      <c r="E3" s="718" t="s">
        <v>19</v>
      </c>
      <c r="F3" s="719"/>
    </row>
    <row r="4" spans="1:23" s="216" customFormat="1" ht="32.200000000000003" customHeight="1" x14ac:dyDescent="0.4">
      <c r="B4" s="717"/>
      <c r="C4" s="613" t="s">
        <v>396</v>
      </c>
      <c r="D4" s="530" t="s">
        <v>364</v>
      </c>
      <c r="E4" s="613" t="s">
        <v>396</v>
      </c>
      <c r="F4" s="530" t="s">
        <v>364</v>
      </c>
    </row>
    <row r="5" spans="1:23" s="216" customFormat="1" ht="16.5" customHeight="1" x14ac:dyDescent="0.4">
      <c r="B5" s="508" t="s">
        <v>365</v>
      </c>
      <c r="C5" s="500">
        <v>869</v>
      </c>
      <c r="D5" s="500">
        <v>653</v>
      </c>
      <c r="E5" s="500">
        <v>1307</v>
      </c>
      <c r="F5" s="500">
        <v>905</v>
      </c>
    </row>
    <row r="6" spans="1:23" s="216" customFormat="1" ht="16.5" customHeight="1" x14ac:dyDescent="0.4">
      <c r="B6" s="508" t="s">
        <v>366</v>
      </c>
      <c r="C6" s="500">
        <v>27</v>
      </c>
      <c r="D6" s="500">
        <v>12</v>
      </c>
      <c r="E6" s="500">
        <v>60</v>
      </c>
      <c r="F6" s="500">
        <v>16</v>
      </c>
    </row>
    <row r="7" spans="1:23" s="216" customFormat="1" ht="16.5" customHeight="1" x14ac:dyDescent="0.4">
      <c r="B7" s="508" t="s">
        <v>367</v>
      </c>
      <c r="C7" s="500">
        <v>1558</v>
      </c>
      <c r="D7" s="500">
        <v>1305</v>
      </c>
      <c r="E7" s="500">
        <v>3387</v>
      </c>
      <c r="F7" s="500">
        <v>2838</v>
      </c>
    </row>
    <row r="8" spans="1:23" s="216" customFormat="1" ht="16.5" customHeight="1" x14ac:dyDescent="0.4">
      <c r="B8" s="508" t="s">
        <v>368</v>
      </c>
      <c r="C8" s="500">
        <v>60</v>
      </c>
      <c r="D8" s="500">
        <v>57</v>
      </c>
      <c r="E8" s="500">
        <v>218</v>
      </c>
      <c r="F8" s="500">
        <v>206</v>
      </c>
    </row>
    <row r="9" spans="1:23" s="216" customFormat="1" ht="16.5" customHeight="1" x14ac:dyDescent="0.4">
      <c r="B9" s="508" t="s">
        <v>369</v>
      </c>
      <c r="C9" s="500">
        <v>97</v>
      </c>
      <c r="D9" s="500">
        <v>35</v>
      </c>
      <c r="E9" s="500">
        <v>161</v>
      </c>
      <c r="F9" s="500">
        <v>70</v>
      </c>
    </row>
    <row r="10" spans="1:23" s="216" customFormat="1" ht="16.5" customHeight="1" x14ac:dyDescent="0.4">
      <c r="B10" s="508" t="s">
        <v>370</v>
      </c>
      <c r="C10" s="500">
        <v>811</v>
      </c>
      <c r="D10" s="500">
        <v>291</v>
      </c>
      <c r="E10" s="500">
        <v>1692</v>
      </c>
      <c r="F10" s="500">
        <v>733</v>
      </c>
    </row>
    <row r="11" spans="1:23" s="216" customFormat="1" ht="16.5" customHeight="1" x14ac:dyDescent="0.4">
      <c r="B11" s="508" t="s">
        <v>371</v>
      </c>
      <c r="C11" s="500">
        <v>263</v>
      </c>
      <c r="D11" s="500">
        <v>224</v>
      </c>
      <c r="E11" s="500">
        <v>597</v>
      </c>
      <c r="F11" s="500">
        <v>532</v>
      </c>
    </row>
    <row r="12" spans="1:23" s="216" customFormat="1" ht="16.5" customHeight="1" x14ac:dyDescent="0.4">
      <c r="B12" s="508" t="s">
        <v>372</v>
      </c>
      <c r="C12" s="500">
        <v>365</v>
      </c>
      <c r="D12" s="500">
        <v>260</v>
      </c>
      <c r="E12" s="500">
        <v>482</v>
      </c>
      <c r="F12" s="500">
        <v>374</v>
      </c>
    </row>
    <row r="13" spans="1:23" s="216" customFormat="1" ht="16.5" customHeight="1" x14ac:dyDescent="0.4">
      <c r="B13" s="508" t="s">
        <v>373</v>
      </c>
      <c r="C13" s="500">
        <v>872</v>
      </c>
      <c r="D13" s="500">
        <v>745</v>
      </c>
      <c r="E13" s="500">
        <v>1950</v>
      </c>
      <c r="F13" s="500">
        <v>1592</v>
      </c>
    </row>
    <row r="14" spans="1:23" s="216" customFormat="1" ht="16.5" customHeight="1" x14ac:dyDescent="0.4">
      <c r="B14" s="508" t="s">
        <v>374</v>
      </c>
      <c r="C14" s="500">
        <v>570</v>
      </c>
      <c r="D14" s="500">
        <v>336</v>
      </c>
      <c r="E14" s="500">
        <v>1185</v>
      </c>
      <c r="F14" s="500">
        <v>626</v>
      </c>
    </row>
    <row r="15" spans="1:23" s="216" customFormat="1" ht="16.5" customHeight="1" x14ac:dyDescent="0.4">
      <c r="B15" s="508" t="s">
        <v>375</v>
      </c>
      <c r="C15" s="500">
        <v>177</v>
      </c>
      <c r="D15" s="500">
        <v>140</v>
      </c>
      <c r="E15" s="500">
        <v>216</v>
      </c>
      <c r="F15" s="500">
        <v>141</v>
      </c>
    </row>
    <row r="16" spans="1:23" s="216" customFormat="1" ht="16.5" customHeight="1" x14ac:dyDescent="0.4">
      <c r="B16" s="508" t="s">
        <v>376</v>
      </c>
      <c r="C16" s="500">
        <v>236</v>
      </c>
      <c r="D16" s="500">
        <v>211</v>
      </c>
      <c r="E16" s="500">
        <v>321</v>
      </c>
      <c r="F16" s="500">
        <v>241</v>
      </c>
    </row>
    <row r="17" spans="1:6" s="216" customFormat="1" ht="16.5" customHeight="1" x14ac:dyDescent="0.4">
      <c r="B17" s="508" t="s">
        <v>377</v>
      </c>
      <c r="C17" s="500">
        <v>743</v>
      </c>
      <c r="D17" s="500">
        <v>597</v>
      </c>
      <c r="E17" s="500">
        <v>1105</v>
      </c>
      <c r="F17" s="500">
        <v>751</v>
      </c>
    </row>
    <row r="18" spans="1:6" s="216" customFormat="1" ht="16.5" customHeight="1" x14ac:dyDescent="0.4">
      <c r="B18" s="508" t="s">
        <v>378</v>
      </c>
      <c r="C18" s="500">
        <v>229</v>
      </c>
      <c r="D18" s="500">
        <v>159</v>
      </c>
      <c r="E18" s="500">
        <v>244</v>
      </c>
      <c r="F18" s="500">
        <v>183</v>
      </c>
    </row>
    <row r="19" spans="1:6" s="216" customFormat="1" ht="16.5" customHeight="1" x14ac:dyDescent="0.4">
      <c r="B19" s="508" t="s">
        <v>379</v>
      </c>
      <c r="C19" s="500">
        <v>55</v>
      </c>
      <c r="D19" s="500">
        <v>48</v>
      </c>
      <c r="E19" s="500">
        <v>53</v>
      </c>
      <c r="F19" s="500">
        <v>45</v>
      </c>
    </row>
    <row r="20" spans="1:6" s="216" customFormat="1" ht="16.5" customHeight="1" x14ac:dyDescent="0.4">
      <c r="B20" s="508" t="s">
        <v>380</v>
      </c>
      <c r="C20" s="500">
        <v>891</v>
      </c>
      <c r="D20" s="500">
        <v>548</v>
      </c>
      <c r="E20" s="500">
        <v>1120</v>
      </c>
      <c r="F20" s="500">
        <v>480</v>
      </c>
    </row>
    <row r="21" spans="1:6" s="216" customFormat="1" ht="16.5" customHeight="1" x14ac:dyDescent="0.4">
      <c r="B21" s="508" t="s">
        <v>381</v>
      </c>
      <c r="C21" s="500">
        <v>501</v>
      </c>
      <c r="D21" s="500">
        <v>407</v>
      </c>
      <c r="E21" s="500">
        <v>746</v>
      </c>
      <c r="F21" s="500">
        <v>516</v>
      </c>
    </row>
    <row r="22" spans="1:6" s="216" customFormat="1" ht="16.5" customHeight="1" x14ac:dyDescent="0.4">
      <c r="B22" s="508" t="s">
        <v>382</v>
      </c>
      <c r="C22" s="500">
        <v>105</v>
      </c>
      <c r="D22" s="500">
        <v>93</v>
      </c>
      <c r="E22" s="500">
        <v>100</v>
      </c>
      <c r="F22" s="500">
        <v>69</v>
      </c>
    </row>
    <row r="23" spans="1:6" s="216" customFormat="1" ht="16.5" customHeight="1" x14ac:dyDescent="0.4">
      <c r="B23" s="508" t="s">
        <v>383</v>
      </c>
      <c r="C23" s="500">
        <v>382</v>
      </c>
      <c r="D23" s="500">
        <v>300</v>
      </c>
      <c r="E23" s="500">
        <v>440</v>
      </c>
      <c r="F23" s="500">
        <v>241</v>
      </c>
    </row>
    <row r="24" spans="1:6" s="216" customFormat="1" ht="16.5" customHeight="1" x14ac:dyDescent="0.4">
      <c r="B24" s="508" t="s">
        <v>384</v>
      </c>
      <c r="C24" s="500">
        <v>930</v>
      </c>
      <c r="D24" s="500">
        <v>762</v>
      </c>
      <c r="E24" s="500">
        <v>1287</v>
      </c>
      <c r="F24" s="500">
        <v>631</v>
      </c>
    </row>
    <row r="25" spans="1:6" s="216" customFormat="1" ht="16.5" customHeight="1" x14ac:dyDescent="0.4">
      <c r="B25" s="507" t="s">
        <v>385</v>
      </c>
      <c r="C25" s="500">
        <v>379</v>
      </c>
      <c r="D25" s="500">
        <v>139</v>
      </c>
      <c r="E25" s="500">
        <v>517</v>
      </c>
      <c r="F25" s="500">
        <v>182</v>
      </c>
    </row>
    <row r="26" spans="1:6" s="216" customFormat="1" ht="26.25" customHeight="1" x14ac:dyDescent="0.4">
      <c r="B26" s="354" t="s">
        <v>30</v>
      </c>
      <c r="C26" s="355">
        <v>10120</v>
      </c>
      <c r="D26" s="355">
        <v>7322</v>
      </c>
      <c r="E26" s="355">
        <v>17188</v>
      </c>
      <c r="F26" s="355">
        <v>11372</v>
      </c>
    </row>
    <row r="27" spans="1:6" s="2" customFormat="1" ht="11.4" x14ac:dyDescent="0.4">
      <c r="A27" s="249" t="s">
        <v>390</v>
      </c>
    </row>
  </sheetData>
  <mergeCells count="3">
    <mergeCell ref="B3:B4"/>
    <mergeCell ref="C3:D3"/>
    <mergeCell ref="E3:F3"/>
  </mergeCells>
  <pageMargins left="0.7" right="0.7" top="0.75" bottom="0.75" header="0.3" footer="0.3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95AEF-DFC1-4393-A83B-DAAA3CAF3883}">
  <sheetPr>
    <pageSetUpPr fitToPage="1"/>
  </sheetPr>
  <dimension ref="A1:W27"/>
  <sheetViews>
    <sheetView workbookViewId="0">
      <selection activeCell="K11" sqref="K11"/>
    </sheetView>
  </sheetViews>
  <sheetFormatPr defaultColWidth="10.83203125" defaultRowHeight="12.3" x14ac:dyDescent="0.4"/>
  <cols>
    <col min="1" max="1" width="11.83203125" style="61" customWidth="1"/>
    <col min="2" max="2" width="20.44140625" style="61" customWidth="1"/>
    <col min="3" max="3" width="10.44140625" style="61" customWidth="1"/>
    <col min="4" max="4" width="13.5546875" style="61" customWidth="1"/>
    <col min="5" max="5" width="11.5546875" style="61" customWidth="1"/>
    <col min="6" max="6" width="11.1640625" style="61" customWidth="1"/>
    <col min="7" max="8" width="11" style="61" customWidth="1"/>
    <col min="9" max="16384" width="10.83203125" style="61"/>
  </cols>
  <sheetData>
    <row r="1" spans="1:23" s="221" customFormat="1" ht="21.75" customHeight="1" x14ac:dyDescent="0.4">
      <c r="A1" s="210" t="s">
        <v>443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</row>
    <row r="2" spans="1:23" s="221" customFormat="1" ht="21.75" customHeight="1" thickBot="1" x14ac:dyDescent="0.45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</row>
    <row r="3" spans="1:23" s="216" customFormat="1" ht="32.200000000000003" customHeight="1" x14ac:dyDescent="0.4">
      <c r="B3" s="720" t="s">
        <v>311</v>
      </c>
      <c r="C3" s="722" t="s">
        <v>10</v>
      </c>
      <c r="D3" s="722"/>
      <c r="E3" s="722"/>
      <c r="F3" s="722" t="s">
        <v>19</v>
      </c>
      <c r="G3" s="722"/>
      <c r="H3" s="723"/>
    </row>
    <row r="4" spans="1:23" s="216" customFormat="1" ht="41.1" thickBot="1" x14ac:dyDescent="0.45">
      <c r="B4" s="721"/>
      <c r="C4" s="606" t="s">
        <v>364</v>
      </c>
      <c r="D4" s="607" t="s">
        <v>451</v>
      </c>
      <c r="E4" s="607" t="s">
        <v>450</v>
      </c>
      <c r="F4" s="606" t="s">
        <v>364</v>
      </c>
      <c r="G4" s="607" t="s">
        <v>451</v>
      </c>
      <c r="H4" s="608" t="s">
        <v>450</v>
      </c>
    </row>
    <row r="5" spans="1:23" s="216" customFormat="1" ht="16.5" customHeight="1" x14ac:dyDescent="0.4">
      <c r="B5" s="609" t="s">
        <v>365</v>
      </c>
      <c r="C5" s="610">
        <v>653</v>
      </c>
      <c r="D5" s="610">
        <v>305</v>
      </c>
      <c r="E5" s="610">
        <v>236</v>
      </c>
      <c r="F5" s="610">
        <v>905</v>
      </c>
      <c r="G5" s="610">
        <v>291</v>
      </c>
      <c r="H5" s="610">
        <v>520</v>
      </c>
    </row>
    <row r="6" spans="1:23" s="216" customFormat="1" ht="16.5" customHeight="1" x14ac:dyDescent="0.4">
      <c r="B6" s="508" t="s">
        <v>366</v>
      </c>
      <c r="C6" s="514">
        <v>12</v>
      </c>
      <c r="D6" s="514">
        <v>0</v>
      </c>
      <c r="E6" s="514">
        <v>6</v>
      </c>
      <c r="F6" s="514">
        <v>16</v>
      </c>
      <c r="G6" s="514">
        <v>0</v>
      </c>
      <c r="H6" s="514">
        <v>15</v>
      </c>
    </row>
    <row r="7" spans="1:23" s="216" customFormat="1" ht="16.5" customHeight="1" x14ac:dyDescent="0.4">
      <c r="B7" s="508" t="s">
        <v>367</v>
      </c>
      <c r="C7" s="514">
        <v>1305</v>
      </c>
      <c r="D7" s="514">
        <v>686</v>
      </c>
      <c r="E7" s="514">
        <v>348</v>
      </c>
      <c r="F7" s="514">
        <v>2838</v>
      </c>
      <c r="G7" s="514">
        <v>1532</v>
      </c>
      <c r="H7" s="514">
        <v>1105</v>
      </c>
    </row>
    <row r="8" spans="1:23" s="216" customFormat="1" ht="16.5" customHeight="1" x14ac:dyDescent="0.4">
      <c r="B8" s="508" t="s">
        <v>458</v>
      </c>
      <c r="C8" s="514">
        <v>57</v>
      </c>
      <c r="D8" s="514">
        <v>31</v>
      </c>
      <c r="E8" s="514">
        <v>17</v>
      </c>
      <c r="F8" s="514">
        <v>206</v>
      </c>
      <c r="G8" s="514">
        <v>106</v>
      </c>
      <c r="H8" s="514">
        <v>99</v>
      </c>
    </row>
    <row r="9" spans="1:23" s="216" customFormat="1" ht="16.5" customHeight="1" x14ac:dyDescent="0.4">
      <c r="B9" s="508" t="s">
        <v>369</v>
      </c>
      <c r="C9" s="514">
        <v>35</v>
      </c>
      <c r="D9" s="514">
        <v>0</v>
      </c>
      <c r="E9" s="514">
        <v>28</v>
      </c>
      <c r="F9" s="514">
        <v>70</v>
      </c>
      <c r="G9" s="514">
        <v>0</v>
      </c>
      <c r="H9" s="514">
        <v>69</v>
      </c>
    </row>
    <row r="10" spans="1:23" s="216" customFormat="1" ht="16.5" customHeight="1" x14ac:dyDescent="0.4">
      <c r="B10" s="508" t="s">
        <v>370</v>
      </c>
      <c r="C10" s="514">
        <v>291</v>
      </c>
      <c r="D10" s="514">
        <v>9</v>
      </c>
      <c r="E10" s="514">
        <v>153</v>
      </c>
      <c r="F10" s="514">
        <v>733</v>
      </c>
      <c r="G10" s="514">
        <v>33</v>
      </c>
      <c r="H10" s="514">
        <v>674</v>
      </c>
    </row>
    <row r="11" spans="1:23" s="216" customFormat="1" ht="16.5" customHeight="1" x14ac:dyDescent="0.4">
      <c r="B11" s="508" t="s">
        <v>459</v>
      </c>
      <c r="C11" s="514">
        <v>224</v>
      </c>
      <c r="D11" s="514">
        <v>158</v>
      </c>
      <c r="E11" s="514">
        <v>17</v>
      </c>
      <c r="F11" s="514">
        <v>532</v>
      </c>
      <c r="G11" s="514">
        <v>284</v>
      </c>
      <c r="H11" s="514">
        <v>215</v>
      </c>
    </row>
    <row r="12" spans="1:23" s="216" customFormat="1" ht="16.5" customHeight="1" x14ac:dyDescent="0.4">
      <c r="B12" s="508" t="s">
        <v>372</v>
      </c>
      <c r="C12" s="514">
        <v>260</v>
      </c>
      <c r="D12" s="514">
        <v>64</v>
      </c>
      <c r="E12" s="514">
        <v>109</v>
      </c>
      <c r="F12" s="514">
        <v>374</v>
      </c>
      <c r="G12" s="514">
        <v>91</v>
      </c>
      <c r="H12" s="514">
        <v>198</v>
      </c>
    </row>
    <row r="13" spans="1:23" s="216" customFormat="1" ht="16.5" customHeight="1" x14ac:dyDescent="0.4">
      <c r="B13" s="508" t="s">
        <v>373</v>
      </c>
      <c r="C13" s="514">
        <v>745</v>
      </c>
      <c r="D13" s="514">
        <v>427</v>
      </c>
      <c r="E13" s="514">
        <v>189</v>
      </c>
      <c r="F13" s="514">
        <v>1592</v>
      </c>
      <c r="G13" s="514">
        <v>886</v>
      </c>
      <c r="H13" s="514">
        <v>539</v>
      </c>
    </row>
    <row r="14" spans="1:23" s="216" customFormat="1" ht="16.5" customHeight="1" x14ac:dyDescent="0.4">
      <c r="B14" s="508" t="s">
        <v>374</v>
      </c>
      <c r="C14" s="514">
        <v>336</v>
      </c>
      <c r="D14" s="514">
        <v>7</v>
      </c>
      <c r="E14" s="514">
        <v>167</v>
      </c>
      <c r="F14" s="514">
        <v>626</v>
      </c>
      <c r="G14" s="514">
        <v>5</v>
      </c>
      <c r="H14" s="514">
        <v>472</v>
      </c>
    </row>
    <row r="15" spans="1:23" s="216" customFormat="1" ht="16.5" customHeight="1" x14ac:dyDescent="0.4">
      <c r="B15" s="508" t="s">
        <v>375</v>
      </c>
      <c r="C15" s="514">
        <v>140</v>
      </c>
      <c r="D15" s="514">
        <v>46</v>
      </c>
      <c r="E15" s="514">
        <v>39</v>
      </c>
      <c r="F15" s="514">
        <v>141</v>
      </c>
      <c r="G15" s="514">
        <v>37</v>
      </c>
      <c r="H15" s="514">
        <v>74</v>
      </c>
    </row>
    <row r="16" spans="1:23" s="216" customFormat="1" ht="16.5" customHeight="1" x14ac:dyDescent="0.4">
      <c r="B16" s="508" t="s">
        <v>376</v>
      </c>
      <c r="C16" s="514">
        <v>211</v>
      </c>
      <c r="D16" s="514">
        <v>31</v>
      </c>
      <c r="E16" s="514">
        <v>56</v>
      </c>
      <c r="F16" s="514">
        <v>241</v>
      </c>
      <c r="G16" s="514">
        <v>28</v>
      </c>
      <c r="H16" s="514">
        <v>129</v>
      </c>
    </row>
    <row r="17" spans="1:8" s="216" customFormat="1" ht="16.5" customHeight="1" x14ac:dyDescent="0.4">
      <c r="B17" s="508" t="s">
        <v>377</v>
      </c>
      <c r="C17" s="514">
        <v>597</v>
      </c>
      <c r="D17" s="514">
        <v>33</v>
      </c>
      <c r="E17" s="514">
        <v>297</v>
      </c>
      <c r="F17" s="514">
        <v>751</v>
      </c>
      <c r="G17" s="514">
        <v>60</v>
      </c>
      <c r="H17" s="514">
        <v>523</v>
      </c>
    </row>
    <row r="18" spans="1:8" s="216" customFormat="1" ht="16.5" customHeight="1" x14ac:dyDescent="0.4">
      <c r="B18" s="508" t="s">
        <v>378</v>
      </c>
      <c r="C18" s="514">
        <v>159</v>
      </c>
      <c r="D18" s="514">
        <v>0</v>
      </c>
      <c r="E18" s="514">
        <v>92</v>
      </c>
      <c r="F18" s="514">
        <v>183</v>
      </c>
      <c r="G18" s="514">
        <v>0</v>
      </c>
      <c r="H18" s="514">
        <v>160</v>
      </c>
    </row>
    <row r="19" spans="1:8" s="216" customFormat="1" ht="16.5" customHeight="1" x14ac:dyDescent="0.4">
      <c r="B19" s="508" t="s">
        <v>379</v>
      </c>
      <c r="C19" s="514">
        <v>48</v>
      </c>
      <c r="D19" s="514">
        <v>0</v>
      </c>
      <c r="E19" s="514">
        <v>30</v>
      </c>
      <c r="F19" s="514">
        <v>45</v>
      </c>
      <c r="G19" s="514">
        <v>0</v>
      </c>
      <c r="H19" s="514">
        <v>42</v>
      </c>
    </row>
    <row r="20" spans="1:8" s="216" customFormat="1" ht="16.5" customHeight="1" x14ac:dyDescent="0.4">
      <c r="B20" s="508" t="s">
        <v>380</v>
      </c>
      <c r="C20" s="514">
        <v>548</v>
      </c>
      <c r="D20" s="514">
        <v>4</v>
      </c>
      <c r="E20" s="514">
        <v>262</v>
      </c>
      <c r="F20" s="514">
        <v>480</v>
      </c>
      <c r="G20" s="514">
        <v>8</v>
      </c>
      <c r="H20" s="514">
        <v>241</v>
      </c>
    </row>
    <row r="21" spans="1:8" s="216" customFormat="1" ht="16.5" customHeight="1" x14ac:dyDescent="0.4">
      <c r="B21" s="508" t="s">
        <v>381</v>
      </c>
      <c r="C21" s="514">
        <v>407</v>
      </c>
      <c r="D21" s="514">
        <v>37</v>
      </c>
      <c r="E21" s="514">
        <v>204</v>
      </c>
      <c r="F21" s="514">
        <v>516</v>
      </c>
      <c r="G21" s="514">
        <v>32</v>
      </c>
      <c r="H21" s="514">
        <v>370</v>
      </c>
    </row>
    <row r="22" spans="1:8" s="216" customFormat="1" ht="16.5" customHeight="1" x14ac:dyDescent="0.4">
      <c r="B22" s="508" t="s">
        <v>382</v>
      </c>
      <c r="C22" s="514">
        <v>93</v>
      </c>
      <c r="D22" s="514">
        <v>18</v>
      </c>
      <c r="E22" s="514">
        <v>44</v>
      </c>
      <c r="F22" s="514">
        <v>69</v>
      </c>
      <c r="G22" s="514">
        <v>4</v>
      </c>
      <c r="H22" s="514">
        <v>31</v>
      </c>
    </row>
    <row r="23" spans="1:8" s="216" customFormat="1" ht="16.5" customHeight="1" x14ac:dyDescent="0.4">
      <c r="B23" s="508" t="s">
        <v>383</v>
      </c>
      <c r="C23" s="514">
        <v>300</v>
      </c>
      <c r="D23" s="514">
        <v>103</v>
      </c>
      <c r="E23" s="514">
        <v>30</v>
      </c>
      <c r="F23" s="514">
        <v>241</v>
      </c>
      <c r="G23" s="514">
        <v>16</v>
      </c>
      <c r="H23" s="514">
        <v>69</v>
      </c>
    </row>
    <row r="24" spans="1:8" s="216" customFormat="1" ht="16.5" customHeight="1" x14ac:dyDescent="0.4">
      <c r="B24" s="508" t="s">
        <v>384</v>
      </c>
      <c r="C24" s="514">
        <v>762</v>
      </c>
      <c r="D24" s="514">
        <v>179</v>
      </c>
      <c r="E24" s="514">
        <v>279</v>
      </c>
      <c r="F24" s="514">
        <v>631</v>
      </c>
      <c r="G24" s="514">
        <v>36</v>
      </c>
      <c r="H24" s="514">
        <v>353</v>
      </c>
    </row>
    <row r="25" spans="1:8" s="216" customFormat="1" ht="16.5" customHeight="1" x14ac:dyDescent="0.4">
      <c r="B25" s="507" t="s">
        <v>385</v>
      </c>
      <c r="C25" s="514">
        <v>139</v>
      </c>
      <c r="D25" s="514">
        <v>12</v>
      </c>
      <c r="E25" s="514">
        <v>50</v>
      </c>
      <c r="F25" s="514">
        <v>182</v>
      </c>
      <c r="G25" s="514">
        <v>31</v>
      </c>
      <c r="H25" s="514">
        <v>98</v>
      </c>
    </row>
    <row r="26" spans="1:8" s="216" customFormat="1" ht="26.25" customHeight="1" x14ac:dyDescent="0.4">
      <c r="B26" s="611" t="s">
        <v>30</v>
      </c>
      <c r="C26" s="612">
        <v>7322</v>
      </c>
      <c r="D26" s="612">
        <v>2150</v>
      </c>
      <c r="E26" s="612">
        <v>2653</v>
      </c>
      <c r="F26" s="612">
        <v>11372</v>
      </c>
      <c r="G26" s="612">
        <v>3480</v>
      </c>
      <c r="H26" s="612">
        <v>5996</v>
      </c>
    </row>
    <row r="27" spans="1:8" s="2" customFormat="1" ht="11.4" x14ac:dyDescent="0.4">
      <c r="A27" s="249" t="s">
        <v>390</v>
      </c>
    </row>
  </sheetData>
  <mergeCells count="3">
    <mergeCell ref="B3:B4"/>
    <mergeCell ref="C3:E3"/>
    <mergeCell ref="F3:H3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  <headerFooter alignWithMargins="0">
    <oddFooter>&amp;CDOPO PAGINA 72 ?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69F4-8A3D-463E-BD0D-DCCBB6FC6A0E}">
  <sheetPr>
    <pageSetUpPr fitToPage="1"/>
  </sheetPr>
  <dimension ref="A1:M27"/>
  <sheetViews>
    <sheetView zoomScaleNormal="100" workbookViewId="0">
      <selection activeCell="A3" sqref="A3:M26"/>
    </sheetView>
  </sheetViews>
  <sheetFormatPr defaultRowHeight="12.3" x14ac:dyDescent="0.4"/>
  <cols>
    <col min="1" max="1" width="34" customWidth="1"/>
    <col min="2" max="2" width="10.1640625" customWidth="1"/>
    <col min="3" max="3" width="11.1640625" customWidth="1"/>
    <col min="4" max="4" width="12.83203125" customWidth="1"/>
    <col min="5" max="7" width="10.27734375" customWidth="1"/>
    <col min="8" max="8" width="8.71875" customWidth="1"/>
    <col min="9" max="9" width="11.1640625" customWidth="1"/>
    <col min="10" max="10" width="10.27734375" customWidth="1"/>
    <col min="12" max="12" width="11" customWidth="1"/>
    <col min="13" max="13" width="10.27734375" bestFit="1" customWidth="1"/>
  </cols>
  <sheetData>
    <row r="1" spans="1:13" s="2" customFormat="1" ht="18" customHeight="1" x14ac:dyDescent="0.4">
      <c r="A1" s="93" t="s">
        <v>449</v>
      </c>
    </row>
    <row r="2" spans="1:13" s="357" customFormat="1" ht="29.2" customHeight="1" x14ac:dyDescent="0.4">
      <c r="A2" s="356"/>
      <c r="B2" s="356"/>
      <c r="C2" s="356"/>
      <c r="D2" s="356"/>
    </row>
    <row r="3" spans="1:13" s="357" customFormat="1" ht="29.2" customHeight="1" thickBot="1" x14ac:dyDescent="0.3">
      <c r="A3" s="724" t="s">
        <v>0</v>
      </c>
      <c r="B3" s="725" t="s">
        <v>63</v>
      </c>
      <c r="C3" s="726"/>
      <c r="D3" s="726"/>
      <c r="E3" s="725" t="s">
        <v>157</v>
      </c>
      <c r="F3" s="726"/>
      <c r="G3" s="726"/>
      <c r="H3" s="725" t="s">
        <v>65</v>
      </c>
      <c r="I3" s="726"/>
      <c r="J3" s="726"/>
      <c r="K3" s="725" t="s">
        <v>66</v>
      </c>
      <c r="L3" s="726"/>
      <c r="M3" s="726"/>
    </row>
    <row r="4" spans="1:13" s="357" customFormat="1" ht="51" x14ac:dyDescent="0.25">
      <c r="A4" s="724"/>
      <c r="B4" s="491" t="s">
        <v>197</v>
      </c>
      <c r="C4" s="491" t="s">
        <v>451</v>
      </c>
      <c r="D4" s="491" t="s">
        <v>450</v>
      </c>
      <c r="E4" s="491" t="s">
        <v>197</v>
      </c>
      <c r="F4" s="491" t="s">
        <v>451</v>
      </c>
      <c r="G4" s="491" t="s">
        <v>450</v>
      </c>
      <c r="H4" s="491" t="s">
        <v>197</v>
      </c>
      <c r="I4" s="491" t="s">
        <v>451</v>
      </c>
      <c r="J4" s="491" t="s">
        <v>450</v>
      </c>
      <c r="K4" s="491" t="s">
        <v>197</v>
      </c>
      <c r="L4" s="491" t="s">
        <v>451</v>
      </c>
      <c r="M4" s="491" t="s">
        <v>450</v>
      </c>
    </row>
    <row r="5" spans="1:13" s="357" customFormat="1" ht="11.4" x14ac:dyDescent="0.4">
      <c r="A5" s="358" t="s">
        <v>10</v>
      </c>
      <c r="B5" s="499">
        <v>1907</v>
      </c>
      <c r="C5" s="588">
        <v>0.42737283691662298</v>
      </c>
      <c r="D5" s="588">
        <v>0.329837441006817</v>
      </c>
      <c r="E5" s="499">
        <v>587</v>
      </c>
      <c r="F5" s="588">
        <v>0.33560477001703576</v>
      </c>
      <c r="G5" s="588">
        <v>0.32367972742759793</v>
      </c>
      <c r="H5" s="499">
        <v>316</v>
      </c>
      <c r="I5" s="588">
        <v>0.41139240506329117</v>
      </c>
      <c r="J5" s="588">
        <v>0.2848101265822785</v>
      </c>
      <c r="K5" s="499">
        <v>4512</v>
      </c>
      <c r="L5" s="588">
        <v>0.22340425531914893</v>
      </c>
      <c r="M5" s="588">
        <v>0.38652482269503546</v>
      </c>
    </row>
    <row r="6" spans="1:13" s="357" customFormat="1" ht="11.4" x14ac:dyDescent="0.4">
      <c r="A6" s="359" t="s">
        <v>11</v>
      </c>
      <c r="B6" s="499"/>
      <c r="C6" s="588"/>
      <c r="D6" s="588"/>
      <c r="E6" s="499"/>
      <c r="F6" s="588"/>
      <c r="G6" s="588"/>
      <c r="H6" s="499"/>
      <c r="I6" s="588"/>
      <c r="J6" s="588"/>
      <c r="K6" s="499">
        <v>433</v>
      </c>
      <c r="L6" s="588">
        <v>0.15473441108545036</v>
      </c>
      <c r="M6" s="588">
        <v>0.51501154734411081</v>
      </c>
    </row>
    <row r="7" spans="1:13" s="357" customFormat="1" ht="11.4" x14ac:dyDescent="0.4">
      <c r="A7" s="359" t="s">
        <v>12</v>
      </c>
      <c r="B7" s="499">
        <v>1</v>
      </c>
      <c r="C7" s="588">
        <v>1</v>
      </c>
      <c r="D7" s="588">
        <v>0</v>
      </c>
      <c r="E7" s="499"/>
      <c r="F7" s="588"/>
      <c r="G7" s="588"/>
      <c r="H7" s="499">
        <v>1</v>
      </c>
      <c r="I7" s="588">
        <v>1</v>
      </c>
      <c r="J7" s="588">
        <v>0</v>
      </c>
      <c r="K7" s="499">
        <v>3</v>
      </c>
      <c r="L7" s="588">
        <v>0.66666666666666663</v>
      </c>
      <c r="M7" s="588">
        <v>0</v>
      </c>
    </row>
    <row r="8" spans="1:13" s="357" customFormat="1" ht="11.4" x14ac:dyDescent="0.4">
      <c r="A8" s="359" t="s">
        <v>13</v>
      </c>
      <c r="B8" s="499">
        <v>22</v>
      </c>
      <c r="C8" s="588">
        <v>0.54545454545454541</v>
      </c>
      <c r="D8" s="588">
        <v>0.36363636363636365</v>
      </c>
      <c r="E8" s="499">
        <v>14</v>
      </c>
      <c r="F8" s="588">
        <v>0.2857142857142857</v>
      </c>
      <c r="G8" s="588">
        <v>0.42857142857142855</v>
      </c>
      <c r="H8" s="499">
        <v>5</v>
      </c>
      <c r="I8" s="588">
        <v>0.6</v>
      </c>
      <c r="J8" s="588">
        <v>0</v>
      </c>
      <c r="K8" s="499">
        <v>111</v>
      </c>
      <c r="L8" s="588">
        <v>0.1891891891891892</v>
      </c>
      <c r="M8" s="588">
        <v>0.46846846846846846</v>
      </c>
    </row>
    <row r="9" spans="1:13" s="357" customFormat="1" ht="11.4" x14ac:dyDescent="0.4">
      <c r="A9" s="359" t="s">
        <v>14</v>
      </c>
      <c r="B9" s="499">
        <v>52</v>
      </c>
      <c r="C9" s="588">
        <v>0.15384615384615385</v>
      </c>
      <c r="D9" s="588">
        <v>0.34615384615384615</v>
      </c>
      <c r="E9" s="499">
        <v>25</v>
      </c>
      <c r="F9" s="588">
        <v>0</v>
      </c>
      <c r="G9" s="588">
        <v>0.48</v>
      </c>
      <c r="H9" s="499">
        <v>27</v>
      </c>
      <c r="I9" s="588">
        <v>3.7037037037037035E-2</v>
      </c>
      <c r="J9" s="588">
        <v>0.40740740740740738</v>
      </c>
      <c r="K9" s="499">
        <v>91</v>
      </c>
      <c r="L9" s="588">
        <v>8.7912087912087919E-2</v>
      </c>
      <c r="M9" s="588">
        <v>0.40659340659340659</v>
      </c>
    </row>
    <row r="10" spans="1:13" s="357" customFormat="1" ht="11.4" x14ac:dyDescent="0.4">
      <c r="A10" s="359" t="s">
        <v>15</v>
      </c>
      <c r="B10" s="499">
        <v>1</v>
      </c>
      <c r="C10" s="588">
        <v>1</v>
      </c>
      <c r="D10" s="588">
        <v>0</v>
      </c>
      <c r="E10" s="499">
        <v>0</v>
      </c>
      <c r="F10" s="588"/>
      <c r="G10" s="588"/>
      <c r="H10" s="499"/>
      <c r="I10" s="588"/>
      <c r="J10" s="588"/>
      <c r="K10" s="499">
        <v>14</v>
      </c>
      <c r="L10" s="588">
        <v>0.14285714285714285</v>
      </c>
      <c r="M10" s="588">
        <v>0.8571428571428571</v>
      </c>
    </row>
    <row r="11" spans="1:13" s="357" customFormat="1" ht="11.4" x14ac:dyDescent="0.4">
      <c r="A11" s="359" t="s">
        <v>16</v>
      </c>
      <c r="B11" s="499">
        <v>4</v>
      </c>
      <c r="C11" s="588">
        <v>0.25</v>
      </c>
      <c r="D11" s="588">
        <v>0</v>
      </c>
      <c r="E11" s="499">
        <v>8</v>
      </c>
      <c r="F11" s="588">
        <v>0.5</v>
      </c>
      <c r="G11" s="588">
        <v>0.25</v>
      </c>
      <c r="H11" s="499">
        <v>5</v>
      </c>
      <c r="I11" s="588">
        <v>0.6</v>
      </c>
      <c r="J11" s="588">
        <v>0.2</v>
      </c>
      <c r="K11" s="499">
        <v>10</v>
      </c>
      <c r="L11" s="588">
        <v>0.3</v>
      </c>
      <c r="M11" s="588">
        <v>0.4</v>
      </c>
    </row>
    <row r="12" spans="1:13" s="357" customFormat="1" ht="11.4" x14ac:dyDescent="0.4">
      <c r="A12" s="359" t="s">
        <v>17</v>
      </c>
      <c r="B12" s="499">
        <v>60</v>
      </c>
      <c r="C12" s="588">
        <v>0.1</v>
      </c>
      <c r="D12" s="588">
        <v>0.6166666666666667</v>
      </c>
      <c r="E12" s="499">
        <v>0</v>
      </c>
      <c r="F12" s="588"/>
      <c r="G12" s="588"/>
      <c r="H12" s="499">
        <v>3</v>
      </c>
      <c r="I12" s="588">
        <v>0.33333333333333331</v>
      </c>
      <c r="J12" s="588">
        <v>0</v>
      </c>
      <c r="K12" s="499">
        <v>289</v>
      </c>
      <c r="L12" s="588">
        <v>7.2664359861591699E-2</v>
      </c>
      <c r="M12" s="588">
        <v>0.43252595155709345</v>
      </c>
    </row>
    <row r="13" spans="1:13" s="357" customFormat="1" ht="11.4" x14ac:dyDescent="0.4">
      <c r="A13" s="359" t="s">
        <v>18</v>
      </c>
      <c r="B13" s="499">
        <v>4</v>
      </c>
      <c r="C13" s="588">
        <v>0.25</v>
      </c>
      <c r="D13" s="588">
        <v>0.75</v>
      </c>
      <c r="E13" s="499">
        <v>4</v>
      </c>
      <c r="F13" s="588">
        <v>0</v>
      </c>
      <c r="G13" s="588">
        <v>1</v>
      </c>
      <c r="H13" s="499">
        <v>1</v>
      </c>
      <c r="I13" s="588">
        <v>0</v>
      </c>
      <c r="J13" s="588">
        <v>0</v>
      </c>
      <c r="K13" s="499">
        <v>28</v>
      </c>
      <c r="L13" s="588">
        <v>0.25</v>
      </c>
      <c r="M13" s="588">
        <v>0.6071428571428571</v>
      </c>
    </row>
    <row r="14" spans="1:13" s="357" customFormat="1" ht="11.4" x14ac:dyDescent="0.4">
      <c r="A14" s="359" t="s">
        <v>19</v>
      </c>
      <c r="B14" s="499">
        <v>3254</v>
      </c>
      <c r="C14" s="588">
        <v>0.44191763982790411</v>
      </c>
      <c r="D14" s="588">
        <v>0.43054701905347265</v>
      </c>
      <c r="E14" s="499">
        <v>1136</v>
      </c>
      <c r="F14" s="588">
        <v>0.3125</v>
      </c>
      <c r="G14" s="588">
        <v>0.50088028169014087</v>
      </c>
      <c r="H14" s="499">
        <v>754</v>
      </c>
      <c r="I14" s="588">
        <v>0.58753315649867377</v>
      </c>
      <c r="J14" s="588">
        <v>0.34217506631299732</v>
      </c>
      <c r="K14" s="499">
        <v>6228</v>
      </c>
      <c r="L14" s="588">
        <v>0.19974309569685292</v>
      </c>
      <c r="M14" s="588">
        <v>0.60500963391136797</v>
      </c>
    </row>
    <row r="15" spans="1:13" s="357" customFormat="1" ht="11.4" x14ac:dyDescent="0.4">
      <c r="A15" s="359" t="s">
        <v>20</v>
      </c>
      <c r="B15" s="499">
        <v>475</v>
      </c>
      <c r="C15" s="588">
        <v>0.43789473684210528</v>
      </c>
      <c r="D15" s="588">
        <v>0.37894736842105264</v>
      </c>
      <c r="E15" s="499">
        <v>180</v>
      </c>
      <c r="F15" s="588">
        <v>0.28333333333333333</v>
      </c>
      <c r="G15" s="588">
        <v>0.43888888888888888</v>
      </c>
      <c r="H15" s="499">
        <v>119</v>
      </c>
      <c r="I15" s="588">
        <v>0.61344537815126055</v>
      </c>
      <c r="J15" s="588">
        <v>0.2857142857142857</v>
      </c>
      <c r="K15" s="499">
        <v>908</v>
      </c>
      <c r="L15" s="588">
        <v>0.18612334801762115</v>
      </c>
      <c r="M15" s="588">
        <v>0.55837004405286339</v>
      </c>
    </row>
    <row r="16" spans="1:13" s="357" customFormat="1" ht="11.4" x14ac:dyDescent="0.4">
      <c r="A16" s="359" t="s">
        <v>21</v>
      </c>
      <c r="B16" s="499">
        <v>56</v>
      </c>
      <c r="C16" s="588">
        <v>0.14285714285714285</v>
      </c>
      <c r="D16" s="588">
        <v>0.7857142857142857</v>
      </c>
      <c r="E16" s="499">
        <v>7</v>
      </c>
      <c r="F16" s="588">
        <v>0.2857142857142857</v>
      </c>
      <c r="G16" s="588">
        <v>0.42857142857142855</v>
      </c>
      <c r="H16" s="499">
        <v>8</v>
      </c>
      <c r="I16" s="588">
        <v>0.875</v>
      </c>
      <c r="J16" s="588">
        <v>0.125</v>
      </c>
      <c r="K16" s="499">
        <v>633</v>
      </c>
      <c r="L16" s="588">
        <v>0.29225908372827802</v>
      </c>
      <c r="M16" s="588">
        <v>0.46129541864139023</v>
      </c>
    </row>
    <row r="17" spans="1:13" s="357" customFormat="1" ht="11.4" x14ac:dyDescent="0.4">
      <c r="A17" s="359" t="s">
        <v>22</v>
      </c>
      <c r="B17" s="499">
        <v>249</v>
      </c>
      <c r="C17" s="588">
        <v>0.27309236947791166</v>
      </c>
      <c r="D17" s="588">
        <v>0.52610441767068272</v>
      </c>
      <c r="E17" s="499">
        <v>37</v>
      </c>
      <c r="F17" s="588">
        <v>0.21621621621621623</v>
      </c>
      <c r="G17" s="588">
        <v>0.48648648648648651</v>
      </c>
      <c r="H17" s="499">
        <v>17</v>
      </c>
      <c r="I17" s="588">
        <v>0.52941176470588236</v>
      </c>
      <c r="J17" s="588">
        <v>0.41176470588235292</v>
      </c>
      <c r="K17" s="499">
        <v>917</v>
      </c>
      <c r="L17" s="588">
        <v>0.128680479825518</v>
      </c>
      <c r="M17" s="588">
        <v>0.68375136314067608</v>
      </c>
    </row>
    <row r="18" spans="1:13" s="357" customFormat="1" ht="11.4" x14ac:dyDescent="0.4">
      <c r="A18" s="359" t="s">
        <v>23</v>
      </c>
      <c r="B18" s="499">
        <v>2</v>
      </c>
      <c r="C18" s="588">
        <v>0</v>
      </c>
      <c r="D18" s="588">
        <v>0.5</v>
      </c>
      <c r="E18" s="499">
        <v>1</v>
      </c>
      <c r="F18" s="588">
        <v>0</v>
      </c>
      <c r="G18" s="588">
        <v>0</v>
      </c>
      <c r="H18" s="499">
        <v>2</v>
      </c>
      <c r="I18" s="588">
        <v>1</v>
      </c>
      <c r="J18" s="588">
        <v>0</v>
      </c>
      <c r="K18" s="499">
        <v>12</v>
      </c>
      <c r="L18" s="588">
        <v>0.41666666666666669</v>
      </c>
      <c r="M18" s="588">
        <v>0.16666666666666666</v>
      </c>
    </row>
    <row r="19" spans="1:13" s="357" customFormat="1" ht="11.4" x14ac:dyDescent="0.4">
      <c r="A19" s="359" t="s">
        <v>24</v>
      </c>
      <c r="B19" s="499">
        <v>19</v>
      </c>
      <c r="C19" s="588">
        <v>0.15789473684210525</v>
      </c>
      <c r="D19" s="588">
        <v>0.73684210526315785</v>
      </c>
      <c r="E19" s="499">
        <v>2</v>
      </c>
      <c r="F19" s="588">
        <v>0</v>
      </c>
      <c r="G19" s="588">
        <v>0.5</v>
      </c>
      <c r="H19" s="499">
        <v>1</v>
      </c>
      <c r="I19" s="588">
        <v>0</v>
      </c>
      <c r="J19" s="588">
        <v>0</v>
      </c>
      <c r="K19" s="499">
        <v>41</v>
      </c>
      <c r="L19" s="588">
        <v>0.14634146341463414</v>
      </c>
      <c r="M19" s="588">
        <v>0.43902439024390244</v>
      </c>
    </row>
    <row r="20" spans="1:13" s="357" customFormat="1" ht="11.4" x14ac:dyDescent="0.4">
      <c r="A20" s="359" t="s">
        <v>25</v>
      </c>
      <c r="B20" s="499">
        <v>1700</v>
      </c>
      <c r="C20" s="588">
        <v>0.19411764705882353</v>
      </c>
      <c r="D20" s="588">
        <v>0.59529411764705886</v>
      </c>
      <c r="E20" s="499">
        <v>657</v>
      </c>
      <c r="F20" s="588">
        <v>0.15677321156773211</v>
      </c>
      <c r="G20" s="588">
        <v>0.43074581430745812</v>
      </c>
      <c r="H20" s="499">
        <v>365</v>
      </c>
      <c r="I20" s="588">
        <v>0.36712328767123287</v>
      </c>
      <c r="J20" s="588">
        <v>0.43287671232876712</v>
      </c>
      <c r="K20" s="499">
        <v>3974</v>
      </c>
      <c r="L20" s="588">
        <v>0.138147961751384</v>
      </c>
      <c r="M20" s="588">
        <v>0.52415702063412184</v>
      </c>
    </row>
    <row r="21" spans="1:13" s="357" customFormat="1" ht="11.4" x14ac:dyDescent="0.4">
      <c r="A21" s="359" t="s">
        <v>26</v>
      </c>
      <c r="B21" s="499">
        <v>2</v>
      </c>
      <c r="C21" s="588">
        <v>0</v>
      </c>
      <c r="D21" s="588">
        <v>1</v>
      </c>
      <c r="E21" s="499">
        <v>1</v>
      </c>
      <c r="F21" s="588">
        <v>0</v>
      </c>
      <c r="G21" s="588">
        <v>1</v>
      </c>
      <c r="H21" s="499">
        <v>1</v>
      </c>
      <c r="I21" s="588">
        <v>0</v>
      </c>
      <c r="J21" s="588">
        <v>1</v>
      </c>
      <c r="K21" s="499">
        <v>42</v>
      </c>
      <c r="L21" s="588">
        <v>7.1428571428571425E-2</v>
      </c>
      <c r="M21" s="588">
        <v>0.30952380952380953</v>
      </c>
    </row>
    <row r="22" spans="1:13" s="357" customFormat="1" ht="11.4" x14ac:dyDescent="0.4">
      <c r="A22" s="359" t="s">
        <v>27</v>
      </c>
      <c r="B22" s="499">
        <v>902</v>
      </c>
      <c r="C22" s="588">
        <v>0.24501108647450112</v>
      </c>
      <c r="D22" s="588">
        <v>0.60088691796008864</v>
      </c>
      <c r="E22" s="499">
        <v>320</v>
      </c>
      <c r="F22" s="588">
        <v>0.19062499999999999</v>
      </c>
      <c r="G22" s="588">
        <v>0.40312500000000001</v>
      </c>
      <c r="H22" s="499">
        <v>200</v>
      </c>
      <c r="I22" s="588">
        <v>0.39</v>
      </c>
      <c r="J22" s="588">
        <v>0.48</v>
      </c>
      <c r="K22" s="499">
        <v>2865</v>
      </c>
      <c r="L22" s="588">
        <v>0.11902268760907504</v>
      </c>
      <c r="M22" s="588">
        <v>0.54694589877835953</v>
      </c>
    </row>
    <row r="23" spans="1:13" s="357" customFormat="1" ht="11.4" x14ac:dyDescent="0.4">
      <c r="A23" s="359" t="s">
        <v>28</v>
      </c>
      <c r="B23" s="499">
        <v>13</v>
      </c>
      <c r="C23" s="588">
        <v>0.23076923076923078</v>
      </c>
      <c r="D23" s="588">
        <v>0.46153846153846156</v>
      </c>
      <c r="E23" s="499">
        <v>15</v>
      </c>
      <c r="F23" s="588">
        <v>0.13333333333333333</v>
      </c>
      <c r="G23" s="588">
        <v>0.8</v>
      </c>
      <c r="H23" s="499">
        <v>4</v>
      </c>
      <c r="I23" s="588">
        <v>0</v>
      </c>
      <c r="J23" s="588">
        <v>1</v>
      </c>
      <c r="K23" s="499">
        <v>95</v>
      </c>
      <c r="L23" s="588">
        <v>0.10526315789473684</v>
      </c>
      <c r="M23" s="588">
        <v>0.55789473684210522</v>
      </c>
    </row>
    <row r="24" spans="1:13" s="2" customFormat="1" ht="11.4" x14ac:dyDescent="0.4">
      <c r="A24" s="359" t="s">
        <v>29</v>
      </c>
      <c r="B24" s="499">
        <v>7</v>
      </c>
      <c r="C24" s="588">
        <v>0.2857142857142857</v>
      </c>
      <c r="D24" s="588">
        <v>0.5714285714285714</v>
      </c>
      <c r="E24" s="499">
        <v>5</v>
      </c>
      <c r="F24" s="588">
        <v>0.2</v>
      </c>
      <c r="G24" s="588">
        <v>0.2</v>
      </c>
      <c r="H24" s="499">
        <v>3</v>
      </c>
      <c r="I24" s="588">
        <v>1</v>
      </c>
      <c r="J24" s="588">
        <v>0</v>
      </c>
      <c r="K24" s="499">
        <v>28</v>
      </c>
      <c r="L24" s="588">
        <v>0.39285714285714285</v>
      </c>
      <c r="M24" s="588">
        <v>0.10714285714285714</v>
      </c>
    </row>
    <row r="25" spans="1:13" s="2" customFormat="1" ht="11.7" thickBot="1" x14ac:dyDescent="0.45">
      <c r="A25" s="531" t="s">
        <v>397</v>
      </c>
      <c r="B25" s="532"/>
      <c r="C25" s="589"/>
      <c r="D25" s="589"/>
      <c r="E25" s="532"/>
      <c r="F25" s="589"/>
      <c r="G25" s="589"/>
      <c r="H25" s="532">
        <v>56</v>
      </c>
      <c r="I25" s="589">
        <v>0.9821428571428571</v>
      </c>
      <c r="J25" s="589">
        <v>1.7857142857142856E-2</v>
      </c>
      <c r="K25" s="532">
        <v>7</v>
      </c>
      <c r="L25" s="589">
        <v>1</v>
      </c>
      <c r="M25" s="589">
        <v>0</v>
      </c>
    </row>
    <row r="26" spans="1:13" s="2" customFormat="1" ht="11.7" thickBot="1" x14ac:dyDescent="0.45">
      <c r="A26" s="480" t="s">
        <v>30</v>
      </c>
      <c r="B26" s="481">
        <v>8730</v>
      </c>
      <c r="C26" s="590">
        <v>0.35807560137457045</v>
      </c>
      <c r="D26" s="590">
        <v>0.46185567010309281</v>
      </c>
      <c r="E26" s="481">
        <v>2999</v>
      </c>
      <c r="F26" s="590">
        <v>0.26275425141713904</v>
      </c>
      <c r="G26" s="590">
        <v>0.43681227075691897</v>
      </c>
      <c r="H26" s="481">
        <v>1888</v>
      </c>
      <c r="I26" s="590">
        <v>0.49947033898305082</v>
      </c>
      <c r="J26" s="590">
        <v>0.35063559322033899</v>
      </c>
      <c r="K26" s="481">
        <v>21241</v>
      </c>
      <c r="L26" s="590">
        <v>0.17828727461042324</v>
      </c>
      <c r="M26" s="590">
        <v>0.52478696859846519</v>
      </c>
    </row>
    <row r="27" spans="1:13" s="2" customFormat="1" ht="11.4" x14ac:dyDescent="0.4">
      <c r="A27" s="249" t="s">
        <v>390</v>
      </c>
    </row>
  </sheetData>
  <mergeCells count="5">
    <mergeCell ref="A3:A4"/>
    <mergeCell ref="B3:D3"/>
    <mergeCell ref="E3:G3"/>
    <mergeCell ref="H3:J3"/>
    <mergeCell ref="K3:M3"/>
  </mergeCells>
  <pageMargins left="0.25" right="0.25" top="0.75" bottom="0.75" header="0.3" footer="0.3"/>
  <pageSetup paperSize="9" scale="9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32"/>
  <sheetViews>
    <sheetView workbookViewId="0">
      <selection activeCell="B1" sqref="B1"/>
    </sheetView>
  </sheetViews>
  <sheetFormatPr defaultColWidth="9.1640625" defaultRowHeight="12.3" x14ac:dyDescent="0.4"/>
  <cols>
    <col min="1" max="1" width="3" style="334" customWidth="1"/>
    <col min="2" max="2" width="30.83203125" style="334" customWidth="1"/>
    <col min="3" max="3" width="14.44140625" style="334" customWidth="1"/>
    <col min="4" max="4" width="10.44140625" style="334" bestFit="1" customWidth="1"/>
    <col min="5" max="5" width="11.1640625" style="334" customWidth="1"/>
    <col min="6" max="16384" width="9.1640625" style="334"/>
  </cols>
  <sheetData>
    <row r="1" spans="1:10" s="220" customFormat="1" ht="18" customHeight="1" x14ac:dyDescent="0.4">
      <c r="A1" s="93" t="s">
        <v>417</v>
      </c>
    </row>
    <row r="2" spans="1:10" s="220" customFormat="1" ht="18" customHeight="1" x14ac:dyDescent="0.4">
      <c r="A2" s="333"/>
    </row>
    <row r="3" spans="1:10" s="220" customFormat="1" ht="18" customHeight="1" x14ac:dyDescent="0.4">
      <c r="A3" s="333"/>
    </row>
    <row r="4" spans="1:10" s="220" customFormat="1" ht="12.75" customHeight="1" x14ac:dyDescent="0.4"/>
    <row r="5" spans="1:10" ht="12.6" thickBot="1" x14ac:dyDescent="0.45"/>
    <row r="6" spans="1:10" x14ac:dyDescent="0.4">
      <c r="B6" s="702" t="s">
        <v>0</v>
      </c>
      <c r="C6" s="704" t="s">
        <v>106</v>
      </c>
      <c r="D6" s="727" t="s">
        <v>101</v>
      </c>
      <c r="E6" s="728"/>
      <c r="F6" s="729"/>
      <c r="G6" s="704" t="s">
        <v>102</v>
      </c>
      <c r="H6" s="727" t="s">
        <v>107</v>
      </c>
      <c r="I6" s="728"/>
      <c r="J6" s="729"/>
    </row>
    <row r="7" spans="1:10" s="335" customFormat="1" ht="22.8" x14ac:dyDescent="0.4">
      <c r="B7" s="703"/>
      <c r="C7" s="705"/>
      <c r="D7" s="343" t="s">
        <v>103</v>
      </c>
      <c r="E7" s="344" t="s">
        <v>104</v>
      </c>
      <c r="F7" s="345" t="s">
        <v>9</v>
      </c>
      <c r="G7" s="705"/>
      <c r="H7" s="346" t="s">
        <v>8</v>
      </c>
      <c r="I7" s="347" t="s">
        <v>7</v>
      </c>
      <c r="J7" s="348" t="s">
        <v>9</v>
      </c>
    </row>
    <row r="8" spans="1:10" x14ac:dyDescent="0.4">
      <c r="B8" s="336" t="s">
        <v>10</v>
      </c>
      <c r="C8" s="337">
        <v>7794</v>
      </c>
      <c r="D8" s="338">
        <v>32</v>
      </c>
      <c r="E8" s="339">
        <v>1702</v>
      </c>
      <c r="F8" s="340">
        <v>1734</v>
      </c>
      <c r="G8" s="337">
        <v>1430</v>
      </c>
      <c r="H8" s="338">
        <v>6393</v>
      </c>
      <c r="I8" s="339">
        <v>4565</v>
      </c>
      <c r="J8" s="340">
        <v>10958</v>
      </c>
    </row>
    <row r="9" spans="1:10" x14ac:dyDescent="0.4">
      <c r="B9" s="336" t="s">
        <v>11</v>
      </c>
      <c r="C9" s="337">
        <v>490</v>
      </c>
      <c r="D9" s="338">
        <v>1</v>
      </c>
      <c r="E9" s="339">
        <v>199</v>
      </c>
      <c r="F9" s="340">
        <v>200</v>
      </c>
      <c r="G9" s="337">
        <v>90</v>
      </c>
      <c r="H9" s="338">
        <v>368</v>
      </c>
      <c r="I9" s="339">
        <v>412</v>
      </c>
      <c r="J9" s="340">
        <v>780</v>
      </c>
    </row>
    <row r="10" spans="1:10" x14ac:dyDescent="0.4">
      <c r="B10" s="336" t="s">
        <v>12</v>
      </c>
      <c r="C10" s="337">
        <v>14</v>
      </c>
      <c r="D10" s="338">
        <v>0</v>
      </c>
      <c r="E10" s="339">
        <v>0</v>
      </c>
      <c r="F10" s="340">
        <v>0</v>
      </c>
      <c r="G10" s="337">
        <v>1</v>
      </c>
      <c r="H10" s="338">
        <v>6</v>
      </c>
      <c r="I10" s="339">
        <v>9</v>
      </c>
      <c r="J10" s="340">
        <v>15</v>
      </c>
    </row>
    <row r="11" spans="1:10" x14ac:dyDescent="0.4">
      <c r="B11" s="336" t="s">
        <v>13</v>
      </c>
      <c r="C11" s="337">
        <v>309</v>
      </c>
      <c r="D11" s="338">
        <v>3</v>
      </c>
      <c r="E11" s="339">
        <v>31</v>
      </c>
      <c r="F11" s="340">
        <v>34</v>
      </c>
      <c r="G11" s="337">
        <v>41</v>
      </c>
      <c r="H11" s="338">
        <v>300</v>
      </c>
      <c r="I11" s="339">
        <v>84</v>
      </c>
      <c r="J11" s="340">
        <v>384</v>
      </c>
    </row>
    <row r="12" spans="1:10" x14ac:dyDescent="0.4">
      <c r="B12" s="336" t="s">
        <v>14</v>
      </c>
      <c r="C12" s="337">
        <v>411</v>
      </c>
      <c r="D12" s="338">
        <v>2</v>
      </c>
      <c r="E12" s="339">
        <v>69</v>
      </c>
      <c r="F12" s="340">
        <v>71</v>
      </c>
      <c r="G12" s="337">
        <v>69</v>
      </c>
      <c r="H12" s="338">
        <v>445</v>
      </c>
      <c r="I12" s="339">
        <v>106</v>
      </c>
      <c r="J12" s="340">
        <v>551</v>
      </c>
    </row>
    <row r="13" spans="1:10" x14ac:dyDescent="0.4">
      <c r="B13" s="336" t="s">
        <v>15</v>
      </c>
      <c r="C13" s="337">
        <v>7</v>
      </c>
      <c r="D13" s="338">
        <v>0</v>
      </c>
      <c r="E13" s="339">
        <v>3</v>
      </c>
      <c r="F13" s="340">
        <v>3</v>
      </c>
      <c r="G13" s="337">
        <v>4</v>
      </c>
      <c r="H13" s="338">
        <v>10</v>
      </c>
      <c r="I13" s="339">
        <v>4</v>
      </c>
      <c r="J13" s="340">
        <v>14</v>
      </c>
    </row>
    <row r="14" spans="1:10" x14ac:dyDescent="0.4">
      <c r="B14" s="336" t="s">
        <v>16</v>
      </c>
      <c r="C14" s="337">
        <v>61</v>
      </c>
      <c r="D14" s="338">
        <v>0</v>
      </c>
      <c r="E14" s="339">
        <v>10</v>
      </c>
      <c r="F14" s="340">
        <v>10</v>
      </c>
      <c r="G14" s="337">
        <v>3</v>
      </c>
      <c r="H14" s="338">
        <v>51</v>
      </c>
      <c r="I14" s="339">
        <v>23</v>
      </c>
      <c r="J14" s="340">
        <v>74</v>
      </c>
    </row>
    <row r="15" spans="1:10" x14ac:dyDescent="0.4">
      <c r="B15" s="336" t="s">
        <v>17</v>
      </c>
      <c r="C15" s="337">
        <v>552</v>
      </c>
      <c r="D15" s="338">
        <v>1</v>
      </c>
      <c r="E15" s="339">
        <v>131</v>
      </c>
      <c r="F15" s="340">
        <v>132</v>
      </c>
      <c r="G15" s="337">
        <v>93</v>
      </c>
      <c r="H15" s="338">
        <v>669</v>
      </c>
      <c r="I15" s="339">
        <v>108</v>
      </c>
      <c r="J15" s="340">
        <v>777</v>
      </c>
    </row>
    <row r="16" spans="1:10" x14ac:dyDescent="0.4">
      <c r="B16" s="336" t="s">
        <v>18</v>
      </c>
      <c r="C16" s="337">
        <v>79</v>
      </c>
      <c r="D16" s="338">
        <v>0</v>
      </c>
      <c r="E16" s="339">
        <v>10</v>
      </c>
      <c r="F16" s="340">
        <v>10</v>
      </c>
      <c r="G16" s="337">
        <v>9</v>
      </c>
      <c r="H16" s="338">
        <v>50</v>
      </c>
      <c r="I16" s="339">
        <v>48</v>
      </c>
      <c r="J16" s="340">
        <v>98</v>
      </c>
    </row>
    <row r="17" spans="2:10" x14ac:dyDescent="0.4">
      <c r="B17" s="336" t="s">
        <v>19</v>
      </c>
      <c r="C17" s="337">
        <v>14993</v>
      </c>
      <c r="D17" s="338">
        <v>50</v>
      </c>
      <c r="E17" s="339">
        <v>4932</v>
      </c>
      <c r="F17" s="340">
        <v>4982</v>
      </c>
      <c r="G17" s="337">
        <v>3679</v>
      </c>
      <c r="H17" s="338">
        <v>18017</v>
      </c>
      <c r="I17" s="339">
        <v>5637</v>
      </c>
      <c r="J17" s="340">
        <v>23654</v>
      </c>
    </row>
    <row r="18" spans="2:10" x14ac:dyDescent="0.4">
      <c r="B18" s="336" t="s">
        <v>20</v>
      </c>
      <c r="C18" s="337">
        <v>2606</v>
      </c>
      <c r="D18" s="338">
        <v>8</v>
      </c>
      <c r="E18" s="339">
        <v>735</v>
      </c>
      <c r="F18" s="340">
        <v>743</v>
      </c>
      <c r="G18" s="337">
        <v>558</v>
      </c>
      <c r="H18" s="338">
        <v>2440</v>
      </c>
      <c r="I18" s="339">
        <v>1467</v>
      </c>
      <c r="J18" s="340">
        <v>3907</v>
      </c>
    </row>
    <row r="19" spans="2:10" x14ac:dyDescent="0.4">
      <c r="B19" s="336" t="s">
        <v>21</v>
      </c>
      <c r="C19" s="337">
        <v>967</v>
      </c>
      <c r="D19" s="338">
        <v>4</v>
      </c>
      <c r="E19" s="339">
        <v>242</v>
      </c>
      <c r="F19" s="340">
        <v>246</v>
      </c>
      <c r="G19" s="337">
        <v>117</v>
      </c>
      <c r="H19" s="338">
        <v>713</v>
      </c>
      <c r="I19" s="339">
        <v>617</v>
      </c>
      <c r="J19" s="340">
        <v>1330</v>
      </c>
    </row>
    <row r="20" spans="2:10" x14ac:dyDescent="0.4">
      <c r="B20" s="336" t="s">
        <v>22</v>
      </c>
      <c r="C20" s="337">
        <v>1599</v>
      </c>
      <c r="D20" s="338">
        <v>4</v>
      </c>
      <c r="E20" s="339">
        <v>353</v>
      </c>
      <c r="F20" s="340">
        <v>357</v>
      </c>
      <c r="G20" s="337">
        <v>286</v>
      </c>
      <c r="H20" s="338">
        <v>1805</v>
      </c>
      <c r="I20" s="339">
        <v>437</v>
      </c>
      <c r="J20" s="340">
        <v>2242</v>
      </c>
    </row>
    <row r="21" spans="2:10" x14ac:dyDescent="0.4">
      <c r="B21" s="336" t="s">
        <v>23</v>
      </c>
      <c r="C21" s="337">
        <v>27</v>
      </c>
      <c r="D21" s="338">
        <v>0</v>
      </c>
      <c r="E21" s="339">
        <v>2</v>
      </c>
      <c r="F21" s="340">
        <v>2</v>
      </c>
      <c r="G21" s="337">
        <v>31</v>
      </c>
      <c r="H21" s="338">
        <v>16</v>
      </c>
      <c r="I21" s="339">
        <v>44</v>
      </c>
      <c r="J21" s="340">
        <v>60</v>
      </c>
    </row>
    <row r="22" spans="2:10" x14ac:dyDescent="0.4">
      <c r="B22" s="336" t="s">
        <v>24</v>
      </c>
      <c r="C22" s="337">
        <v>133</v>
      </c>
      <c r="D22" s="338">
        <v>0</v>
      </c>
      <c r="E22" s="339">
        <v>17</v>
      </c>
      <c r="F22" s="340">
        <v>17</v>
      </c>
      <c r="G22" s="337">
        <v>26</v>
      </c>
      <c r="H22" s="338">
        <v>40</v>
      </c>
      <c r="I22" s="339">
        <v>136</v>
      </c>
      <c r="J22" s="340">
        <v>176</v>
      </c>
    </row>
    <row r="23" spans="2:10" x14ac:dyDescent="0.4">
      <c r="B23" s="336" t="s">
        <v>25</v>
      </c>
      <c r="C23" s="337">
        <v>9830</v>
      </c>
      <c r="D23" s="338">
        <v>62</v>
      </c>
      <c r="E23" s="339">
        <v>2648</v>
      </c>
      <c r="F23" s="340">
        <v>2710</v>
      </c>
      <c r="G23" s="337">
        <v>1620</v>
      </c>
      <c r="H23" s="338">
        <v>8867</v>
      </c>
      <c r="I23" s="339">
        <v>5293</v>
      </c>
      <c r="J23" s="340">
        <v>14160</v>
      </c>
    </row>
    <row r="24" spans="2:10" x14ac:dyDescent="0.4">
      <c r="B24" s="336" t="s">
        <v>26</v>
      </c>
      <c r="C24" s="337">
        <v>46</v>
      </c>
      <c r="D24" s="338">
        <v>0</v>
      </c>
      <c r="E24" s="339">
        <v>9</v>
      </c>
      <c r="F24" s="340">
        <v>9</v>
      </c>
      <c r="G24" s="337">
        <v>14</v>
      </c>
      <c r="H24" s="338">
        <v>27</v>
      </c>
      <c r="I24" s="339">
        <v>42</v>
      </c>
      <c r="J24" s="340">
        <v>69</v>
      </c>
    </row>
    <row r="25" spans="2:10" x14ac:dyDescent="0.4">
      <c r="B25" s="336" t="s">
        <v>27</v>
      </c>
      <c r="C25" s="337">
        <v>5995</v>
      </c>
      <c r="D25" s="338">
        <v>54</v>
      </c>
      <c r="E25" s="339">
        <v>705</v>
      </c>
      <c r="F25" s="340">
        <v>759</v>
      </c>
      <c r="G25" s="337">
        <v>709</v>
      </c>
      <c r="H25" s="338">
        <v>5277</v>
      </c>
      <c r="I25" s="339">
        <v>2186</v>
      </c>
      <c r="J25" s="340">
        <v>7463</v>
      </c>
    </row>
    <row r="26" spans="2:10" x14ac:dyDescent="0.4">
      <c r="B26" s="336" t="s">
        <v>28</v>
      </c>
      <c r="C26" s="337">
        <v>208</v>
      </c>
      <c r="D26" s="338">
        <v>2</v>
      </c>
      <c r="E26" s="339">
        <v>42</v>
      </c>
      <c r="F26" s="340">
        <v>44</v>
      </c>
      <c r="G26" s="337">
        <v>79</v>
      </c>
      <c r="H26" s="338">
        <v>193</v>
      </c>
      <c r="I26" s="339">
        <v>138</v>
      </c>
      <c r="J26" s="340">
        <v>331</v>
      </c>
    </row>
    <row r="27" spans="2:10" x14ac:dyDescent="0.4">
      <c r="B27" s="336" t="s">
        <v>29</v>
      </c>
      <c r="C27" s="337">
        <v>6</v>
      </c>
      <c r="D27" s="338">
        <v>3</v>
      </c>
      <c r="E27" s="529">
        <v>0</v>
      </c>
      <c r="F27" s="340">
        <v>3</v>
      </c>
      <c r="G27" s="337">
        <v>120</v>
      </c>
      <c r="H27" s="338">
        <v>39</v>
      </c>
      <c r="I27" s="529">
        <v>90</v>
      </c>
      <c r="J27" s="340">
        <v>129</v>
      </c>
    </row>
    <row r="28" spans="2:10" ht="12.6" thickBot="1" x14ac:dyDescent="0.45">
      <c r="B28" s="336" t="s">
        <v>397</v>
      </c>
      <c r="C28" s="337">
        <v>123</v>
      </c>
      <c r="D28" s="338">
        <v>0</v>
      </c>
      <c r="E28" s="339">
        <v>0</v>
      </c>
      <c r="F28" s="340">
        <v>0</v>
      </c>
      <c r="G28" s="337">
        <v>105</v>
      </c>
      <c r="H28" s="338">
        <v>182</v>
      </c>
      <c r="I28" s="339">
        <v>46</v>
      </c>
      <c r="J28" s="340">
        <v>228</v>
      </c>
    </row>
    <row r="29" spans="2:10" ht="12.6" thickBot="1" x14ac:dyDescent="0.45">
      <c r="B29" s="360" t="s">
        <v>30</v>
      </c>
      <c r="C29" s="350">
        <v>46250</v>
      </c>
      <c r="D29" s="351">
        <v>226</v>
      </c>
      <c r="E29" s="353">
        <v>11840</v>
      </c>
      <c r="F29" s="352">
        <v>12066</v>
      </c>
      <c r="G29" s="350">
        <v>9084</v>
      </c>
      <c r="H29" s="351">
        <v>45908</v>
      </c>
      <c r="I29" s="353">
        <v>21492</v>
      </c>
      <c r="J29" s="352">
        <v>67400</v>
      </c>
    </row>
    <row r="30" spans="2:10" x14ac:dyDescent="0.4">
      <c r="B30" s="341" t="s">
        <v>108</v>
      </c>
    </row>
    <row r="31" spans="2:10" x14ac:dyDescent="0.4">
      <c r="B31" s="249" t="s">
        <v>32</v>
      </c>
    </row>
    <row r="32" spans="2:10" x14ac:dyDescent="0.4">
      <c r="B32" s="342"/>
    </row>
  </sheetData>
  <mergeCells count="5">
    <mergeCell ref="B6:B7"/>
    <mergeCell ref="C6:C7"/>
    <mergeCell ref="D6:F6"/>
    <mergeCell ref="G6:G7"/>
    <mergeCell ref="H6:J6"/>
  </mergeCells>
  <pageMargins left="0.7" right="0.7" top="0.75" bottom="0.75" header="0.3" footer="0.3"/>
  <pageSetup paperSize="9" orientation="landscape"/>
  <headerFooter alignWithMargins="0">
    <oddFooter>&amp;RFonte: Tab. 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topLeftCell="A7" zoomScaleNormal="100" workbookViewId="0">
      <selection activeCell="A3" sqref="A3:M26"/>
    </sheetView>
  </sheetViews>
  <sheetFormatPr defaultColWidth="10.83203125" defaultRowHeight="12.3" x14ac:dyDescent="0.4"/>
  <cols>
    <col min="1" max="1" width="17.1640625" style="61" customWidth="1"/>
    <col min="2" max="2" width="10.5546875" style="61" customWidth="1"/>
    <col min="3" max="3" width="12.44140625" style="61" customWidth="1"/>
    <col min="4" max="4" width="10.5546875" style="61" customWidth="1"/>
    <col min="5" max="5" width="13.71875" style="61" customWidth="1"/>
    <col min="6" max="6" width="10.5546875" style="61" customWidth="1"/>
    <col min="7" max="7" width="12.27734375" style="61" customWidth="1"/>
    <col min="8" max="8" width="11.83203125" style="61" customWidth="1"/>
    <col min="9" max="9" width="14" style="61" customWidth="1"/>
    <col min="10" max="10" width="10.5546875" style="61" customWidth="1"/>
    <col min="11" max="11" width="13" style="61" customWidth="1"/>
    <col min="12" max="12" width="10.5546875" style="61" customWidth="1"/>
    <col min="13" max="13" width="13" style="61" customWidth="1"/>
    <col min="14" max="14" width="7.5546875" style="61" bestFit="1" customWidth="1"/>
    <col min="15" max="16384" width="10.83203125" style="61"/>
  </cols>
  <sheetData>
    <row r="1" spans="1:21" s="221" customFormat="1" ht="21.75" customHeight="1" x14ac:dyDescent="0.4">
      <c r="A1" s="210" t="s">
        <v>418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 s="216" customFormat="1" ht="28.5" customHeight="1" x14ac:dyDescent="0.4"/>
    <row r="3" spans="1:21" s="216" customFormat="1" ht="26.5" customHeight="1" x14ac:dyDescent="0.4">
      <c r="A3" s="714" t="s">
        <v>311</v>
      </c>
      <c r="B3" s="734" t="s">
        <v>45</v>
      </c>
      <c r="C3" s="734"/>
      <c r="D3" s="734" t="s">
        <v>46</v>
      </c>
      <c r="E3" s="734"/>
      <c r="F3" s="734" t="s">
        <v>47</v>
      </c>
      <c r="G3" s="734"/>
      <c r="H3" s="734" t="s">
        <v>48</v>
      </c>
      <c r="I3" s="734"/>
      <c r="J3" s="734" t="s">
        <v>29</v>
      </c>
      <c r="K3" s="734"/>
      <c r="L3" s="730" t="s">
        <v>386</v>
      </c>
      <c r="M3" s="732" t="s">
        <v>387</v>
      </c>
    </row>
    <row r="4" spans="1:21" s="216" customFormat="1" ht="24" customHeight="1" x14ac:dyDescent="0.4">
      <c r="A4" s="715"/>
      <c r="B4" s="517" t="s">
        <v>388</v>
      </c>
      <c r="C4" s="517" t="s">
        <v>387</v>
      </c>
      <c r="D4" s="517" t="s">
        <v>388</v>
      </c>
      <c r="E4" s="517" t="s">
        <v>387</v>
      </c>
      <c r="F4" s="517" t="s">
        <v>388</v>
      </c>
      <c r="G4" s="517" t="s">
        <v>387</v>
      </c>
      <c r="H4" s="517" t="s">
        <v>388</v>
      </c>
      <c r="I4" s="517" t="s">
        <v>387</v>
      </c>
      <c r="J4" s="517" t="s">
        <v>388</v>
      </c>
      <c r="K4" s="517" t="s">
        <v>387</v>
      </c>
      <c r="L4" s="731"/>
      <c r="M4" s="733"/>
    </row>
    <row r="5" spans="1:21" s="216" customFormat="1" ht="26.25" customHeight="1" x14ac:dyDescent="0.4">
      <c r="A5" s="508" t="s">
        <v>316</v>
      </c>
      <c r="B5" s="519">
        <v>2972</v>
      </c>
      <c r="C5" s="519">
        <v>2230</v>
      </c>
      <c r="D5" s="519">
        <v>17</v>
      </c>
      <c r="E5" s="519">
        <v>12</v>
      </c>
      <c r="F5" s="519">
        <v>915</v>
      </c>
      <c r="G5" s="519">
        <v>736</v>
      </c>
      <c r="H5" s="519">
        <v>910</v>
      </c>
      <c r="I5" s="519">
        <v>817</v>
      </c>
      <c r="J5" s="519">
        <v>1</v>
      </c>
      <c r="K5" s="519">
        <v>0</v>
      </c>
      <c r="L5" s="519">
        <v>4815</v>
      </c>
      <c r="M5" s="519">
        <v>3795</v>
      </c>
      <c r="N5" s="558"/>
      <c r="O5" s="558"/>
    </row>
    <row r="6" spans="1:21" s="216" customFormat="1" ht="26.25" customHeight="1" x14ac:dyDescent="0.4">
      <c r="A6" s="508" t="s">
        <v>318</v>
      </c>
      <c r="B6" s="519">
        <v>83</v>
      </c>
      <c r="C6" s="519">
        <v>81</v>
      </c>
      <c r="D6" s="519"/>
      <c r="E6" s="519"/>
      <c r="F6" s="519">
        <v>18</v>
      </c>
      <c r="G6" s="519">
        <v>4</v>
      </c>
      <c r="H6" s="519">
        <v>8</v>
      </c>
      <c r="I6" s="519">
        <v>8</v>
      </c>
      <c r="J6" s="519"/>
      <c r="K6" s="519"/>
      <c r="L6" s="519">
        <v>109</v>
      </c>
      <c r="M6" s="519">
        <v>93</v>
      </c>
      <c r="N6" s="558"/>
      <c r="O6" s="558"/>
    </row>
    <row r="7" spans="1:21" s="216" customFormat="1" ht="26.25" customHeight="1" x14ac:dyDescent="0.4">
      <c r="A7" s="508" t="s">
        <v>320</v>
      </c>
      <c r="B7" s="519">
        <v>6020</v>
      </c>
      <c r="C7" s="519">
        <v>5645</v>
      </c>
      <c r="D7" s="519">
        <v>38</v>
      </c>
      <c r="E7" s="519">
        <v>29</v>
      </c>
      <c r="F7" s="519">
        <v>2248</v>
      </c>
      <c r="G7" s="519">
        <v>2121</v>
      </c>
      <c r="H7" s="519">
        <v>1679</v>
      </c>
      <c r="I7" s="519">
        <v>1574</v>
      </c>
      <c r="J7" s="519">
        <v>14</v>
      </c>
      <c r="K7" s="519">
        <v>0</v>
      </c>
      <c r="L7" s="519">
        <v>9999</v>
      </c>
      <c r="M7" s="519">
        <v>9369</v>
      </c>
      <c r="N7" s="558"/>
      <c r="O7" s="558"/>
    </row>
    <row r="8" spans="1:21" s="216" customFormat="1" ht="26.25" customHeight="1" x14ac:dyDescent="0.4">
      <c r="A8" s="508" t="s">
        <v>457</v>
      </c>
      <c r="B8" s="519">
        <v>461</v>
      </c>
      <c r="C8" s="519">
        <v>436</v>
      </c>
      <c r="D8" s="519">
        <v>3</v>
      </c>
      <c r="E8" s="519">
        <v>3</v>
      </c>
      <c r="F8" s="519">
        <v>154</v>
      </c>
      <c r="G8" s="519">
        <v>147</v>
      </c>
      <c r="H8" s="519">
        <v>68</v>
      </c>
      <c r="I8" s="519">
        <v>58</v>
      </c>
      <c r="J8" s="519"/>
      <c r="K8" s="519"/>
      <c r="L8" s="519">
        <v>686</v>
      </c>
      <c r="M8" s="519">
        <v>644</v>
      </c>
      <c r="N8" s="558"/>
      <c r="O8" s="558"/>
    </row>
    <row r="9" spans="1:21" s="216" customFormat="1" ht="26.25" customHeight="1" x14ac:dyDescent="0.4">
      <c r="A9" s="508" t="s">
        <v>456</v>
      </c>
      <c r="B9" s="519">
        <v>322</v>
      </c>
      <c r="C9" s="519">
        <v>307</v>
      </c>
      <c r="D9" s="519"/>
      <c r="E9" s="519"/>
      <c r="F9" s="519">
        <v>155</v>
      </c>
      <c r="G9" s="519">
        <v>152</v>
      </c>
      <c r="H9" s="519">
        <v>27</v>
      </c>
      <c r="I9" s="519">
        <v>26</v>
      </c>
      <c r="J9" s="519">
        <v>2</v>
      </c>
      <c r="K9" s="519">
        <v>0</v>
      </c>
      <c r="L9" s="519">
        <v>506</v>
      </c>
      <c r="M9" s="519">
        <v>485</v>
      </c>
      <c r="N9" s="558"/>
      <c r="O9" s="558"/>
    </row>
    <row r="10" spans="1:21" s="216" customFormat="1" ht="26.25" customHeight="1" x14ac:dyDescent="0.4">
      <c r="A10" s="508" t="s">
        <v>326</v>
      </c>
      <c r="B10" s="519">
        <v>3172</v>
      </c>
      <c r="C10" s="519">
        <v>2952</v>
      </c>
      <c r="D10" s="519">
        <v>11</v>
      </c>
      <c r="E10" s="519">
        <v>5</v>
      </c>
      <c r="F10" s="519">
        <v>1171</v>
      </c>
      <c r="G10" s="519">
        <v>1090</v>
      </c>
      <c r="H10" s="519">
        <v>427</v>
      </c>
      <c r="I10" s="519">
        <v>366</v>
      </c>
      <c r="J10" s="519">
        <v>4</v>
      </c>
      <c r="K10" s="519">
        <v>1</v>
      </c>
      <c r="L10" s="519">
        <v>4785</v>
      </c>
      <c r="M10" s="519">
        <v>4414</v>
      </c>
      <c r="N10" s="558"/>
      <c r="O10" s="558"/>
    </row>
    <row r="11" spans="1:21" s="216" customFormat="1" ht="26.25" customHeight="1" x14ac:dyDescent="0.4">
      <c r="A11" s="508" t="s">
        <v>328</v>
      </c>
      <c r="B11" s="519">
        <v>1050</v>
      </c>
      <c r="C11" s="519">
        <v>960</v>
      </c>
      <c r="D11" s="519">
        <v>2</v>
      </c>
      <c r="E11" s="519">
        <v>0</v>
      </c>
      <c r="F11" s="519">
        <v>699</v>
      </c>
      <c r="G11" s="519">
        <v>667</v>
      </c>
      <c r="H11" s="519">
        <v>270</v>
      </c>
      <c r="I11" s="519">
        <v>259</v>
      </c>
      <c r="J11" s="519">
        <v>5</v>
      </c>
      <c r="K11" s="519">
        <v>1</v>
      </c>
      <c r="L11" s="519">
        <v>2026</v>
      </c>
      <c r="M11" s="519">
        <v>1887</v>
      </c>
      <c r="N11" s="558"/>
      <c r="O11" s="558"/>
    </row>
    <row r="12" spans="1:21" s="216" customFormat="1" ht="26.25" customHeight="1" x14ac:dyDescent="0.4">
      <c r="A12" s="508" t="s">
        <v>330</v>
      </c>
      <c r="B12" s="519">
        <v>1430</v>
      </c>
      <c r="C12" s="519">
        <v>1038</v>
      </c>
      <c r="D12" s="519">
        <v>9</v>
      </c>
      <c r="E12" s="519">
        <v>6</v>
      </c>
      <c r="F12" s="519">
        <v>704</v>
      </c>
      <c r="G12" s="519">
        <v>509</v>
      </c>
      <c r="H12" s="519">
        <v>170</v>
      </c>
      <c r="I12" s="519">
        <v>131</v>
      </c>
      <c r="J12" s="519">
        <v>2</v>
      </c>
      <c r="K12" s="519">
        <v>1</v>
      </c>
      <c r="L12" s="519">
        <v>2315</v>
      </c>
      <c r="M12" s="519">
        <v>1685</v>
      </c>
      <c r="N12" s="558"/>
      <c r="O12" s="558"/>
    </row>
    <row r="13" spans="1:21" s="216" customFormat="1" ht="26.25" customHeight="1" x14ac:dyDescent="0.4">
      <c r="A13" s="508" t="s">
        <v>332</v>
      </c>
      <c r="B13" s="519">
        <v>4446</v>
      </c>
      <c r="C13" s="519">
        <v>4074</v>
      </c>
      <c r="D13" s="519">
        <v>14</v>
      </c>
      <c r="E13" s="519">
        <v>11</v>
      </c>
      <c r="F13" s="519">
        <v>935</v>
      </c>
      <c r="G13" s="519">
        <v>856</v>
      </c>
      <c r="H13" s="519">
        <v>793</v>
      </c>
      <c r="I13" s="519">
        <v>666</v>
      </c>
      <c r="J13" s="519">
        <v>6</v>
      </c>
      <c r="K13" s="519">
        <v>0</v>
      </c>
      <c r="L13" s="519">
        <v>6194</v>
      </c>
      <c r="M13" s="519">
        <v>5607</v>
      </c>
      <c r="N13" s="558"/>
      <c r="O13" s="558"/>
    </row>
    <row r="14" spans="1:21" s="216" customFormat="1" ht="26.25" customHeight="1" x14ac:dyDescent="0.4">
      <c r="A14" s="508" t="s">
        <v>334</v>
      </c>
      <c r="B14" s="519">
        <v>2281</v>
      </c>
      <c r="C14" s="519">
        <v>1758</v>
      </c>
      <c r="D14" s="519">
        <v>12</v>
      </c>
      <c r="E14" s="519">
        <v>11</v>
      </c>
      <c r="F14" s="519">
        <v>623</v>
      </c>
      <c r="G14" s="519">
        <v>413</v>
      </c>
      <c r="H14" s="519">
        <v>260</v>
      </c>
      <c r="I14" s="519">
        <v>196</v>
      </c>
      <c r="J14" s="519">
        <v>3</v>
      </c>
      <c r="K14" s="519">
        <v>0</v>
      </c>
      <c r="L14" s="519">
        <v>3179</v>
      </c>
      <c r="M14" s="519">
        <v>2378</v>
      </c>
      <c r="N14" s="558"/>
      <c r="O14" s="558"/>
    </row>
    <row r="15" spans="1:21" s="216" customFormat="1" ht="26.25" customHeight="1" x14ac:dyDescent="0.4">
      <c r="A15" s="508" t="s">
        <v>336</v>
      </c>
      <c r="B15" s="519">
        <v>514</v>
      </c>
      <c r="C15" s="519">
        <v>425</v>
      </c>
      <c r="D15" s="519">
        <v>3</v>
      </c>
      <c r="E15" s="519">
        <v>2</v>
      </c>
      <c r="F15" s="519">
        <v>57</v>
      </c>
      <c r="G15" s="519">
        <v>45</v>
      </c>
      <c r="H15" s="519">
        <v>31</v>
      </c>
      <c r="I15" s="519">
        <v>26</v>
      </c>
      <c r="J15" s="519">
        <v>8</v>
      </c>
      <c r="K15" s="519">
        <v>0</v>
      </c>
      <c r="L15" s="519">
        <v>613</v>
      </c>
      <c r="M15" s="519">
        <v>498</v>
      </c>
      <c r="N15" s="558"/>
      <c r="O15" s="558"/>
    </row>
    <row r="16" spans="1:21" s="216" customFormat="1" ht="26.25" customHeight="1" x14ac:dyDescent="0.4">
      <c r="A16" s="508" t="s">
        <v>338</v>
      </c>
      <c r="B16" s="519">
        <v>735</v>
      </c>
      <c r="C16" s="519">
        <v>620</v>
      </c>
      <c r="D16" s="519">
        <v>3</v>
      </c>
      <c r="E16" s="519">
        <v>3</v>
      </c>
      <c r="F16" s="519">
        <v>288</v>
      </c>
      <c r="G16" s="519">
        <v>271</v>
      </c>
      <c r="H16" s="519">
        <v>63</v>
      </c>
      <c r="I16" s="519">
        <v>43</v>
      </c>
      <c r="J16" s="519"/>
      <c r="K16" s="519"/>
      <c r="L16" s="519">
        <v>1089</v>
      </c>
      <c r="M16" s="519">
        <v>937</v>
      </c>
      <c r="N16" s="558"/>
      <c r="O16" s="558"/>
    </row>
    <row r="17" spans="1:15" s="216" customFormat="1" ht="26.25" customHeight="1" x14ac:dyDescent="0.4">
      <c r="A17" s="508" t="s">
        <v>340</v>
      </c>
      <c r="B17" s="519">
        <v>3256</v>
      </c>
      <c r="C17" s="519">
        <v>2184</v>
      </c>
      <c r="D17" s="519">
        <v>23</v>
      </c>
      <c r="E17" s="519">
        <v>16</v>
      </c>
      <c r="F17" s="519">
        <v>392</v>
      </c>
      <c r="G17" s="519">
        <v>278</v>
      </c>
      <c r="H17" s="519">
        <v>706</v>
      </c>
      <c r="I17" s="519">
        <v>504</v>
      </c>
      <c r="J17" s="519">
        <v>22</v>
      </c>
      <c r="K17" s="519">
        <v>1</v>
      </c>
      <c r="L17" s="519">
        <v>4399</v>
      </c>
      <c r="M17" s="519">
        <v>2983</v>
      </c>
      <c r="N17" s="558"/>
      <c r="O17" s="558"/>
    </row>
    <row r="18" spans="1:15" s="216" customFormat="1" ht="26.25" customHeight="1" x14ac:dyDescent="0.4">
      <c r="A18" s="508" t="s">
        <v>342</v>
      </c>
      <c r="B18" s="519">
        <v>839</v>
      </c>
      <c r="C18" s="519">
        <v>170</v>
      </c>
      <c r="D18" s="519">
        <v>1</v>
      </c>
      <c r="E18" s="519">
        <v>0</v>
      </c>
      <c r="F18" s="519">
        <v>297</v>
      </c>
      <c r="G18" s="519">
        <v>206</v>
      </c>
      <c r="H18" s="519">
        <v>90</v>
      </c>
      <c r="I18" s="519">
        <v>44</v>
      </c>
      <c r="J18" s="519"/>
      <c r="K18" s="519"/>
      <c r="L18" s="519">
        <v>1227</v>
      </c>
      <c r="M18" s="519">
        <v>420</v>
      </c>
      <c r="N18" s="558"/>
      <c r="O18" s="558"/>
    </row>
    <row r="19" spans="1:15" s="216" customFormat="1" ht="26.25" customHeight="1" x14ac:dyDescent="0.4">
      <c r="A19" s="508" t="s">
        <v>344</v>
      </c>
      <c r="B19" s="519">
        <v>144</v>
      </c>
      <c r="C19" s="519">
        <v>137</v>
      </c>
      <c r="D19" s="519"/>
      <c r="E19" s="519"/>
      <c r="F19" s="519">
        <v>146</v>
      </c>
      <c r="G19" s="519">
        <v>145</v>
      </c>
      <c r="H19" s="519">
        <v>4</v>
      </c>
      <c r="I19" s="519">
        <v>4</v>
      </c>
      <c r="J19" s="519"/>
      <c r="K19" s="519"/>
      <c r="L19" s="519">
        <v>294</v>
      </c>
      <c r="M19" s="519">
        <v>286</v>
      </c>
      <c r="N19" s="558"/>
      <c r="O19" s="558"/>
    </row>
    <row r="20" spans="1:15" s="216" customFormat="1" ht="26.25" customHeight="1" x14ac:dyDescent="0.4">
      <c r="A20" s="508" t="s">
        <v>346</v>
      </c>
      <c r="B20" s="519">
        <v>3865</v>
      </c>
      <c r="C20" s="519">
        <v>2125</v>
      </c>
      <c r="D20" s="519">
        <v>35</v>
      </c>
      <c r="E20" s="519">
        <v>18</v>
      </c>
      <c r="F20" s="519">
        <v>1760</v>
      </c>
      <c r="G20" s="519">
        <v>794</v>
      </c>
      <c r="H20" s="519">
        <v>1172</v>
      </c>
      <c r="I20" s="519">
        <v>962</v>
      </c>
      <c r="J20" s="519">
        <v>16</v>
      </c>
      <c r="K20" s="519">
        <v>0</v>
      </c>
      <c r="L20" s="519">
        <v>6848</v>
      </c>
      <c r="M20" s="519">
        <v>3899</v>
      </c>
      <c r="N20" s="558"/>
      <c r="O20" s="558"/>
    </row>
    <row r="21" spans="1:15" s="216" customFormat="1" ht="26.25" customHeight="1" x14ac:dyDescent="0.4">
      <c r="A21" s="508" t="s">
        <v>348</v>
      </c>
      <c r="B21" s="519">
        <v>1826</v>
      </c>
      <c r="C21" s="519">
        <v>1375</v>
      </c>
      <c r="D21" s="519">
        <v>8</v>
      </c>
      <c r="E21" s="519">
        <v>7</v>
      </c>
      <c r="F21" s="519">
        <v>1085</v>
      </c>
      <c r="G21" s="519">
        <v>677</v>
      </c>
      <c r="H21" s="519">
        <v>173</v>
      </c>
      <c r="I21" s="519">
        <v>115</v>
      </c>
      <c r="J21" s="519">
        <v>8</v>
      </c>
      <c r="K21" s="519">
        <v>2</v>
      </c>
      <c r="L21" s="519">
        <v>3100</v>
      </c>
      <c r="M21" s="519">
        <v>2176</v>
      </c>
      <c r="N21" s="558"/>
      <c r="O21" s="558"/>
    </row>
    <row r="22" spans="1:15" s="216" customFormat="1" ht="26.25" customHeight="1" x14ac:dyDescent="0.4">
      <c r="A22" s="508" t="s">
        <v>350</v>
      </c>
      <c r="B22" s="519">
        <v>251</v>
      </c>
      <c r="C22" s="519">
        <v>160</v>
      </c>
      <c r="D22" s="519">
        <v>2</v>
      </c>
      <c r="E22" s="519">
        <v>0</v>
      </c>
      <c r="F22" s="519">
        <v>57</v>
      </c>
      <c r="G22" s="519">
        <v>37</v>
      </c>
      <c r="H22" s="519">
        <v>51</v>
      </c>
      <c r="I22" s="519">
        <v>42</v>
      </c>
      <c r="J22" s="519"/>
      <c r="K22" s="519"/>
      <c r="L22" s="519">
        <v>361</v>
      </c>
      <c r="M22" s="519">
        <v>239</v>
      </c>
      <c r="N22" s="558"/>
      <c r="O22" s="558"/>
    </row>
    <row r="23" spans="1:15" s="216" customFormat="1" ht="26.25" customHeight="1" x14ac:dyDescent="0.4">
      <c r="A23" s="508" t="s">
        <v>352</v>
      </c>
      <c r="B23" s="519">
        <v>986</v>
      </c>
      <c r="C23" s="519">
        <v>445</v>
      </c>
      <c r="D23" s="519">
        <v>12</v>
      </c>
      <c r="E23" s="519">
        <v>6</v>
      </c>
      <c r="F23" s="519">
        <v>333</v>
      </c>
      <c r="G23" s="519">
        <v>153</v>
      </c>
      <c r="H23" s="519">
        <v>160</v>
      </c>
      <c r="I23" s="519">
        <v>100</v>
      </c>
      <c r="J23" s="519">
        <v>11</v>
      </c>
      <c r="K23" s="519">
        <v>0</v>
      </c>
      <c r="L23" s="519">
        <v>1502</v>
      </c>
      <c r="M23" s="519">
        <v>704</v>
      </c>
      <c r="N23" s="558"/>
      <c r="O23" s="558"/>
    </row>
    <row r="24" spans="1:15" s="216" customFormat="1" ht="26.25" customHeight="1" x14ac:dyDescent="0.4">
      <c r="A24" s="508" t="s">
        <v>354</v>
      </c>
      <c r="B24" s="519">
        <v>3083</v>
      </c>
      <c r="C24" s="519">
        <v>1847</v>
      </c>
      <c r="D24" s="519">
        <v>37</v>
      </c>
      <c r="E24" s="519">
        <v>28</v>
      </c>
      <c r="F24" s="519">
        <v>870</v>
      </c>
      <c r="G24" s="519">
        <v>513</v>
      </c>
      <c r="H24" s="519">
        <v>405</v>
      </c>
      <c r="I24" s="519">
        <v>320</v>
      </c>
      <c r="J24" s="519">
        <v>5</v>
      </c>
      <c r="K24" s="519">
        <v>0</v>
      </c>
      <c r="L24" s="519">
        <v>4400</v>
      </c>
      <c r="M24" s="519">
        <v>2708</v>
      </c>
      <c r="N24" s="558"/>
      <c r="O24" s="558"/>
    </row>
    <row r="25" spans="1:15" s="216" customFormat="1" ht="26.25" customHeight="1" x14ac:dyDescent="0.4">
      <c r="A25" s="508" t="s">
        <v>356</v>
      </c>
      <c r="B25" s="519">
        <v>7048</v>
      </c>
      <c r="C25" s="519">
        <v>913</v>
      </c>
      <c r="D25" s="519">
        <v>6</v>
      </c>
      <c r="E25" s="519">
        <v>3</v>
      </c>
      <c r="F25" s="519">
        <v>1322</v>
      </c>
      <c r="G25" s="519">
        <v>62</v>
      </c>
      <c r="H25" s="519">
        <v>555</v>
      </c>
      <c r="I25" s="519">
        <v>65</v>
      </c>
      <c r="J25" s="519">
        <v>22</v>
      </c>
      <c r="K25" s="519">
        <v>0</v>
      </c>
      <c r="L25" s="519">
        <v>8953</v>
      </c>
      <c r="M25" s="519">
        <v>1043</v>
      </c>
      <c r="N25" s="558"/>
      <c r="O25" s="558"/>
    </row>
    <row r="26" spans="1:15" s="216" customFormat="1" ht="26.25" customHeight="1" x14ac:dyDescent="0.4">
      <c r="A26" s="511" t="s">
        <v>30</v>
      </c>
      <c r="B26" s="518">
        <v>44784</v>
      </c>
      <c r="C26" s="518">
        <v>29882</v>
      </c>
      <c r="D26" s="518">
        <v>236</v>
      </c>
      <c r="E26" s="518">
        <v>160</v>
      </c>
      <c r="F26" s="518">
        <v>14229</v>
      </c>
      <c r="G26" s="518">
        <v>9876</v>
      </c>
      <c r="H26" s="518">
        <v>8022</v>
      </c>
      <c r="I26" s="518">
        <v>6326</v>
      </c>
      <c r="J26" s="518">
        <v>129</v>
      </c>
      <c r="K26" s="518">
        <v>6</v>
      </c>
      <c r="L26" s="518">
        <v>67400</v>
      </c>
      <c r="M26" s="518">
        <v>46250</v>
      </c>
      <c r="N26" s="558"/>
      <c r="O26" s="558"/>
    </row>
    <row r="27" spans="1:15" s="216" customFormat="1" ht="38.25" customHeight="1" x14ac:dyDescent="0.4">
      <c r="A27" s="341" t="s">
        <v>108</v>
      </c>
    </row>
  </sheetData>
  <mergeCells count="8">
    <mergeCell ref="L3:L4"/>
    <mergeCell ref="M3:M4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28"/>
  <sheetViews>
    <sheetView workbookViewId="0">
      <selection activeCell="C6" sqref="C6"/>
    </sheetView>
  </sheetViews>
  <sheetFormatPr defaultColWidth="10.83203125" defaultRowHeight="12.3" x14ac:dyDescent="0.4"/>
  <cols>
    <col min="1" max="1" width="13.5546875" style="61" customWidth="1"/>
    <col min="2" max="2" width="6.44140625" style="61" customWidth="1"/>
    <col min="3" max="3" width="14.5546875" style="61" customWidth="1"/>
    <col min="4" max="4" width="14.71875" style="61" bestFit="1" customWidth="1"/>
    <col min="5" max="5" width="18.27734375" style="61" bestFit="1" customWidth="1"/>
    <col min="6" max="6" width="14.71875" style="61" bestFit="1" customWidth="1"/>
    <col min="7" max="7" width="18.27734375" style="61" bestFit="1" customWidth="1"/>
    <col min="8" max="8" width="4.5546875" style="61" customWidth="1"/>
    <col min="9" max="16384" width="10.83203125" style="61"/>
  </cols>
  <sheetData>
    <row r="1" spans="1:20" s="216" customFormat="1" ht="54.75" customHeight="1" x14ac:dyDescent="0.4"/>
    <row r="2" spans="1:20" s="221" customFormat="1" ht="21.75" customHeight="1" x14ac:dyDescent="0.4">
      <c r="A2" s="210" t="s">
        <v>419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</row>
    <row r="3" spans="1:20" s="216" customFormat="1" ht="28.5" customHeight="1" x14ac:dyDescent="0.4"/>
    <row r="4" spans="1:20" s="216" customFormat="1" ht="32.200000000000003" customHeight="1" x14ac:dyDescent="0.4">
      <c r="C4" s="735" t="s">
        <v>311</v>
      </c>
      <c r="D4" s="737" t="s">
        <v>10</v>
      </c>
      <c r="E4" s="738"/>
      <c r="F4" s="737" t="s">
        <v>19</v>
      </c>
      <c r="G4" s="738"/>
    </row>
    <row r="5" spans="1:20" s="216" customFormat="1" ht="32.200000000000003" customHeight="1" x14ac:dyDescent="0.4">
      <c r="C5" s="736"/>
      <c r="D5" s="492" t="s">
        <v>388</v>
      </c>
      <c r="E5" s="492" t="s">
        <v>387</v>
      </c>
      <c r="F5" s="492" t="s">
        <v>388</v>
      </c>
      <c r="G5" s="492" t="s">
        <v>387</v>
      </c>
    </row>
    <row r="6" spans="1:20" s="216" customFormat="1" ht="26.25" customHeight="1" x14ac:dyDescent="0.4">
      <c r="C6" s="520" t="s">
        <v>316</v>
      </c>
      <c r="D6" s="501">
        <v>740</v>
      </c>
      <c r="E6" s="501">
        <v>613</v>
      </c>
      <c r="F6" s="501">
        <v>1596</v>
      </c>
      <c r="G6" s="502">
        <v>1094</v>
      </c>
    </row>
    <row r="7" spans="1:20" s="216" customFormat="1" ht="26.25" customHeight="1" x14ac:dyDescent="0.4">
      <c r="C7" s="516" t="s">
        <v>318</v>
      </c>
      <c r="D7" s="503">
        <v>21</v>
      </c>
      <c r="E7" s="503">
        <v>20</v>
      </c>
      <c r="F7" s="503">
        <v>58</v>
      </c>
      <c r="G7" s="504">
        <v>57</v>
      </c>
    </row>
    <row r="8" spans="1:20" s="216" customFormat="1" ht="26.25" customHeight="1" x14ac:dyDescent="0.4">
      <c r="C8" s="516" t="s">
        <v>320</v>
      </c>
      <c r="D8" s="503">
        <v>1485</v>
      </c>
      <c r="E8" s="503">
        <v>1373</v>
      </c>
      <c r="F8" s="503">
        <v>2980</v>
      </c>
      <c r="G8" s="504">
        <v>2791</v>
      </c>
    </row>
    <row r="9" spans="1:20" s="216" customFormat="1" ht="26.25" customHeight="1" x14ac:dyDescent="0.4">
      <c r="C9" s="516" t="s">
        <v>322</v>
      </c>
      <c r="D9" s="503">
        <v>61</v>
      </c>
      <c r="E9" s="503">
        <v>46</v>
      </c>
      <c r="F9" s="503">
        <v>337</v>
      </c>
      <c r="G9" s="504">
        <v>328</v>
      </c>
    </row>
    <row r="10" spans="1:20" s="216" customFormat="1" ht="26.25" customHeight="1" x14ac:dyDescent="0.4">
      <c r="C10" s="516" t="s">
        <v>324</v>
      </c>
      <c r="D10" s="503">
        <v>63</v>
      </c>
      <c r="E10" s="503">
        <v>58</v>
      </c>
      <c r="F10" s="503">
        <v>185</v>
      </c>
      <c r="G10" s="504">
        <v>180</v>
      </c>
    </row>
    <row r="11" spans="1:20" s="216" customFormat="1" ht="26.25" customHeight="1" x14ac:dyDescent="0.4">
      <c r="C11" s="516" t="s">
        <v>326</v>
      </c>
      <c r="D11" s="503">
        <v>828</v>
      </c>
      <c r="E11" s="503">
        <v>762</v>
      </c>
      <c r="F11" s="503">
        <v>1542</v>
      </c>
      <c r="G11" s="504">
        <v>1468</v>
      </c>
    </row>
    <row r="12" spans="1:20" s="216" customFormat="1" ht="26.25" customHeight="1" x14ac:dyDescent="0.4">
      <c r="C12" s="516" t="s">
        <v>328</v>
      </c>
      <c r="D12" s="503">
        <v>274</v>
      </c>
      <c r="E12" s="503">
        <v>252</v>
      </c>
      <c r="F12" s="503">
        <v>400</v>
      </c>
      <c r="G12" s="504">
        <v>356</v>
      </c>
    </row>
    <row r="13" spans="1:20" s="216" customFormat="1" ht="26.25" customHeight="1" x14ac:dyDescent="0.4">
      <c r="C13" s="516" t="s">
        <v>330</v>
      </c>
      <c r="D13" s="503">
        <v>315</v>
      </c>
      <c r="E13" s="503">
        <v>256</v>
      </c>
      <c r="F13" s="503">
        <v>968</v>
      </c>
      <c r="G13" s="504">
        <v>685</v>
      </c>
    </row>
    <row r="14" spans="1:20" s="216" customFormat="1" ht="26.25" customHeight="1" x14ac:dyDescent="0.4">
      <c r="C14" s="516" t="s">
        <v>332</v>
      </c>
      <c r="D14" s="503">
        <v>917</v>
      </c>
      <c r="E14" s="503">
        <v>830</v>
      </c>
      <c r="F14" s="503">
        <v>2508</v>
      </c>
      <c r="G14" s="504">
        <v>2330</v>
      </c>
    </row>
    <row r="15" spans="1:20" s="216" customFormat="1" ht="26.25" customHeight="1" x14ac:dyDescent="0.4">
      <c r="C15" s="516" t="s">
        <v>334</v>
      </c>
      <c r="D15" s="503">
        <v>468</v>
      </c>
      <c r="E15" s="503">
        <v>388</v>
      </c>
      <c r="F15" s="503">
        <v>1323</v>
      </c>
      <c r="G15" s="504">
        <v>978</v>
      </c>
    </row>
    <row r="16" spans="1:20" s="216" customFormat="1" ht="26.25" customHeight="1" x14ac:dyDescent="0.4">
      <c r="C16" s="516" t="s">
        <v>336</v>
      </c>
      <c r="D16" s="503">
        <v>166</v>
      </c>
      <c r="E16" s="503">
        <v>156</v>
      </c>
      <c r="F16" s="503">
        <v>241</v>
      </c>
      <c r="G16" s="504">
        <v>180</v>
      </c>
    </row>
    <row r="17" spans="3:7" s="216" customFormat="1" ht="26.25" customHeight="1" x14ac:dyDescent="0.4">
      <c r="C17" s="516" t="s">
        <v>338</v>
      </c>
      <c r="D17" s="503">
        <v>207</v>
      </c>
      <c r="E17" s="503">
        <v>186</v>
      </c>
      <c r="F17" s="503">
        <v>283</v>
      </c>
      <c r="G17" s="504">
        <v>211</v>
      </c>
    </row>
    <row r="18" spans="3:7" s="216" customFormat="1" ht="26.25" customHeight="1" x14ac:dyDescent="0.4">
      <c r="C18" s="516" t="s">
        <v>340</v>
      </c>
      <c r="D18" s="503">
        <v>803</v>
      </c>
      <c r="E18" s="503">
        <v>577</v>
      </c>
      <c r="F18" s="503">
        <v>1375</v>
      </c>
      <c r="G18" s="504">
        <v>817</v>
      </c>
    </row>
    <row r="19" spans="3:7" s="216" customFormat="1" ht="26.25" customHeight="1" x14ac:dyDescent="0.4">
      <c r="C19" s="516" t="s">
        <v>342</v>
      </c>
      <c r="D19" s="503">
        <v>212</v>
      </c>
      <c r="E19" s="503">
        <v>57</v>
      </c>
      <c r="F19" s="503">
        <v>455</v>
      </c>
      <c r="G19" s="504">
        <v>79</v>
      </c>
    </row>
    <row r="20" spans="3:7" s="216" customFormat="1" ht="26.25" customHeight="1" x14ac:dyDescent="0.4">
      <c r="C20" s="516" t="s">
        <v>344</v>
      </c>
      <c r="D20" s="503">
        <v>39</v>
      </c>
      <c r="E20" s="503">
        <v>38</v>
      </c>
      <c r="F20" s="503">
        <v>103</v>
      </c>
      <c r="G20" s="504">
        <v>98</v>
      </c>
    </row>
    <row r="21" spans="3:7" s="216" customFormat="1" ht="26.25" customHeight="1" x14ac:dyDescent="0.4">
      <c r="C21" s="516" t="s">
        <v>346</v>
      </c>
      <c r="D21" s="503">
        <v>738</v>
      </c>
      <c r="E21" s="503">
        <v>478</v>
      </c>
      <c r="F21" s="503">
        <v>2308</v>
      </c>
      <c r="G21" s="504">
        <v>1230</v>
      </c>
    </row>
    <row r="22" spans="3:7" s="216" customFormat="1" ht="26.25" customHeight="1" x14ac:dyDescent="0.4">
      <c r="C22" s="516" t="s">
        <v>348</v>
      </c>
      <c r="D22" s="503">
        <v>393</v>
      </c>
      <c r="E22" s="503">
        <v>332</v>
      </c>
      <c r="F22" s="503">
        <v>934</v>
      </c>
      <c r="G22" s="504">
        <v>680</v>
      </c>
    </row>
    <row r="23" spans="3:7" s="216" customFormat="1" ht="26.25" customHeight="1" x14ac:dyDescent="0.4">
      <c r="C23" s="516" t="s">
        <v>350</v>
      </c>
      <c r="D23" s="503">
        <v>67</v>
      </c>
      <c r="E23" s="503">
        <v>63</v>
      </c>
      <c r="F23" s="503">
        <v>145</v>
      </c>
      <c r="G23" s="504">
        <v>75</v>
      </c>
    </row>
    <row r="24" spans="3:7" s="216" customFormat="1" ht="26.25" customHeight="1" x14ac:dyDescent="0.4">
      <c r="C24" s="516" t="s">
        <v>352</v>
      </c>
      <c r="D24" s="503">
        <v>262</v>
      </c>
      <c r="E24" s="503">
        <v>163</v>
      </c>
      <c r="F24" s="503">
        <v>597</v>
      </c>
      <c r="G24" s="504">
        <v>217</v>
      </c>
    </row>
    <row r="25" spans="3:7" s="216" customFormat="1" ht="26.25" customHeight="1" x14ac:dyDescent="0.4">
      <c r="C25" s="516" t="s">
        <v>354</v>
      </c>
      <c r="D25" s="503">
        <v>1039</v>
      </c>
      <c r="E25" s="503">
        <v>891</v>
      </c>
      <c r="F25" s="503">
        <v>1541</v>
      </c>
      <c r="G25" s="504">
        <v>646</v>
      </c>
    </row>
    <row r="26" spans="3:7" s="216" customFormat="1" ht="26.25" customHeight="1" x14ac:dyDescent="0.4">
      <c r="C26" s="516" t="s">
        <v>356</v>
      </c>
      <c r="D26" s="503">
        <v>1860</v>
      </c>
      <c r="E26" s="503">
        <v>255</v>
      </c>
      <c r="F26" s="503">
        <v>3775</v>
      </c>
      <c r="G26" s="504">
        <v>493</v>
      </c>
    </row>
    <row r="27" spans="3:7" s="216" customFormat="1" ht="26.25" customHeight="1" x14ac:dyDescent="0.4">
      <c r="C27" s="361" t="s">
        <v>30</v>
      </c>
      <c r="D27" s="362">
        <v>10958</v>
      </c>
      <c r="E27" s="362">
        <v>7794</v>
      </c>
      <c r="F27" s="362">
        <v>23654</v>
      </c>
      <c r="G27" s="363">
        <v>14993</v>
      </c>
    </row>
    <row r="28" spans="3:7" s="216" customFormat="1" ht="38.25" customHeight="1" x14ac:dyDescent="0.4">
      <c r="C28" s="341" t="s">
        <v>108</v>
      </c>
    </row>
  </sheetData>
  <mergeCells count="3">
    <mergeCell ref="C4:C5"/>
    <mergeCell ref="D4:E4"/>
    <mergeCell ref="F4:G4"/>
  </mergeCells>
  <pageMargins left="0.7" right="0.7" top="0.75" bottom="0.75" header="0.3" footer="0.3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M27"/>
  <sheetViews>
    <sheetView zoomScaleNormal="100" workbookViewId="0">
      <selection activeCell="A27" sqref="A27"/>
    </sheetView>
  </sheetViews>
  <sheetFormatPr defaultColWidth="8.83203125" defaultRowHeight="12.3" x14ac:dyDescent="0.4"/>
  <cols>
    <col min="1" max="1" width="26.5546875" customWidth="1"/>
    <col min="2" max="13" width="9.44140625" customWidth="1"/>
    <col min="14" max="14" width="4.5546875" customWidth="1"/>
  </cols>
  <sheetData>
    <row r="1" spans="1:13" s="94" customFormat="1" ht="32.25" customHeight="1" x14ac:dyDescent="0.4">
      <c r="A1" s="739" t="s">
        <v>420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</row>
    <row r="2" spans="1:13" s="2" customFormat="1" ht="17.25" customHeight="1" x14ac:dyDescent="0.4">
      <c r="A2" s="740" t="s">
        <v>109</v>
      </c>
      <c r="B2" s="740"/>
      <c r="C2" s="740"/>
      <c r="D2" s="740"/>
      <c r="E2" s="740"/>
      <c r="F2" s="740"/>
      <c r="G2" s="740"/>
      <c r="H2" s="740"/>
      <c r="I2" s="740"/>
      <c r="J2" s="740"/>
      <c r="K2" s="740"/>
      <c r="L2" s="740"/>
      <c r="M2" s="740"/>
    </row>
    <row r="3" spans="1:13" s="2" customFormat="1" ht="17.25" customHeight="1" thickBot="1" x14ac:dyDescent="0.45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70"/>
    </row>
    <row r="4" spans="1:13" s="2" customFormat="1" ht="17.25" customHeight="1" x14ac:dyDescent="0.4">
      <c r="A4" s="695" t="s">
        <v>0</v>
      </c>
      <c r="B4" s="699" t="s">
        <v>95</v>
      </c>
      <c r="C4" s="699"/>
      <c r="D4" s="621"/>
      <c r="E4" s="699" t="s">
        <v>96</v>
      </c>
      <c r="F4" s="699"/>
      <c r="G4" s="621"/>
      <c r="H4" s="699" t="s">
        <v>110</v>
      </c>
      <c r="I4" s="699"/>
      <c r="J4" s="621"/>
      <c r="K4" s="699" t="s">
        <v>30</v>
      </c>
      <c r="L4" s="699"/>
      <c r="M4" s="621"/>
    </row>
    <row r="5" spans="1:13" s="2" customFormat="1" ht="17.25" customHeight="1" thickBot="1" x14ac:dyDescent="0.45">
      <c r="A5" s="696"/>
      <c r="B5" s="701"/>
      <c r="C5" s="701"/>
      <c r="D5" s="622"/>
      <c r="E5" s="701"/>
      <c r="F5" s="701"/>
      <c r="G5" s="622"/>
      <c r="H5" s="701"/>
      <c r="I5" s="701"/>
      <c r="J5" s="622"/>
      <c r="K5" s="701"/>
      <c r="L5" s="701"/>
      <c r="M5" s="622"/>
    </row>
    <row r="6" spans="1:13" s="2" customFormat="1" ht="15.75" customHeight="1" thickBot="1" x14ac:dyDescent="0.45">
      <c r="A6" s="697"/>
      <c r="B6" s="320" t="s">
        <v>7</v>
      </c>
      <c r="C6" s="320" t="s">
        <v>8</v>
      </c>
      <c r="D6" s="321" t="s">
        <v>9</v>
      </c>
      <c r="E6" s="320" t="s">
        <v>7</v>
      </c>
      <c r="F6" s="320" t="s">
        <v>8</v>
      </c>
      <c r="G6" s="321" t="s">
        <v>9</v>
      </c>
      <c r="H6" s="320" t="s">
        <v>7</v>
      </c>
      <c r="I6" s="320" t="s">
        <v>8</v>
      </c>
      <c r="J6" s="321" t="s">
        <v>9</v>
      </c>
      <c r="K6" s="320" t="s">
        <v>7</v>
      </c>
      <c r="L6" s="320" t="s">
        <v>8</v>
      </c>
      <c r="M6" s="321" t="s">
        <v>9</v>
      </c>
    </row>
    <row r="7" spans="1:13" s="2" customFormat="1" ht="18" customHeight="1" x14ac:dyDescent="0.4">
      <c r="A7" s="95" t="s">
        <v>10</v>
      </c>
      <c r="B7" s="96">
        <v>4118</v>
      </c>
      <c r="C7" s="96">
        <v>3969</v>
      </c>
      <c r="D7" s="96">
        <v>8087</v>
      </c>
      <c r="E7" s="96">
        <v>287</v>
      </c>
      <c r="F7" s="96">
        <v>289</v>
      </c>
      <c r="G7" s="96">
        <v>576</v>
      </c>
      <c r="H7" s="96">
        <v>2589</v>
      </c>
      <c r="I7" s="96">
        <v>1446</v>
      </c>
      <c r="J7" s="97">
        <v>4035</v>
      </c>
      <c r="K7" s="96">
        <v>6994</v>
      </c>
      <c r="L7" s="96">
        <v>5704</v>
      </c>
      <c r="M7" s="97">
        <v>12698</v>
      </c>
    </row>
    <row r="8" spans="1:13" s="2" customFormat="1" ht="18" customHeight="1" x14ac:dyDescent="0.4">
      <c r="A8" s="95" t="s">
        <v>12</v>
      </c>
      <c r="B8" s="96">
        <v>16</v>
      </c>
      <c r="C8" s="96">
        <v>13</v>
      </c>
      <c r="D8" s="96">
        <v>29</v>
      </c>
      <c r="E8" s="96">
        <v>4</v>
      </c>
      <c r="F8" s="96">
        <v>0</v>
      </c>
      <c r="G8" s="96">
        <v>4</v>
      </c>
      <c r="H8" s="96">
        <v>24</v>
      </c>
      <c r="I8" s="96">
        <v>15</v>
      </c>
      <c r="J8" s="97">
        <v>39</v>
      </c>
      <c r="K8" s="96">
        <v>44</v>
      </c>
      <c r="L8" s="96">
        <v>28</v>
      </c>
      <c r="M8" s="97">
        <v>72</v>
      </c>
    </row>
    <row r="9" spans="1:13" s="2" customFormat="1" ht="18" customHeight="1" x14ac:dyDescent="0.4">
      <c r="A9" s="95" t="s">
        <v>13</v>
      </c>
      <c r="B9" s="96">
        <v>44</v>
      </c>
      <c r="C9" s="96">
        <v>121</v>
      </c>
      <c r="D9" s="96">
        <v>165</v>
      </c>
      <c r="E9" s="96">
        <v>7</v>
      </c>
      <c r="F9" s="96">
        <v>18</v>
      </c>
      <c r="G9" s="96">
        <v>25</v>
      </c>
      <c r="H9" s="96">
        <v>11</v>
      </c>
      <c r="I9" s="96">
        <v>23</v>
      </c>
      <c r="J9" s="97">
        <v>34</v>
      </c>
      <c r="K9" s="96">
        <v>62</v>
      </c>
      <c r="L9" s="96">
        <v>162</v>
      </c>
      <c r="M9" s="97">
        <v>224</v>
      </c>
    </row>
    <row r="10" spans="1:13" s="2" customFormat="1" ht="18" customHeight="1" x14ac:dyDescent="0.4">
      <c r="A10" s="95" t="s">
        <v>14</v>
      </c>
      <c r="B10" s="96">
        <v>180</v>
      </c>
      <c r="C10" s="96">
        <v>579</v>
      </c>
      <c r="D10" s="96">
        <v>759</v>
      </c>
      <c r="E10" s="96">
        <v>8</v>
      </c>
      <c r="F10" s="96">
        <v>34</v>
      </c>
      <c r="G10" s="96">
        <v>42</v>
      </c>
      <c r="H10" s="96">
        <v>138</v>
      </c>
      <c r="I10" s="96">
        <v>376</v>
      </c>
      <c r="J10" s="97">
        <v>514</v>
      </c>
      <c r="K10" s="96">
        <v>326</v>
      </c>
      <c r="L10" s="96">
        <v>989</v>
      </c>
      <c r="M10" s="97">
        <v>1315</v>
      </c>
    </row>
    <row r="11" spans="1:13" s="2" customFormat="1" ht="18" customHeight="1" x14ac:dyDescent="0.4">
      <c r="A11" s="95" t="s">
        <v>15</v>
      </c>
      <c r="B11" s="96">
        <v>7</v>
      </c>
      <c r="C11" s="96">
        <v>18</v>
      </c>
      <c r="D11" s="96">
        <v>25</v>
      </c>
      <c r="E11" s="96">
        <v>0</v>
      </c>
      <c r="F11" s="96">
        <v>1</v>
      </c>
      <c r="G11" s="96">
        <v>1</v>
      </c>
      <c r="H11" s="96">
        <v>5</v>
      </c>
      <c r="I11" s="96">
        <v>12</v>
      </c>
      <c r="J11" s="97">
        <v>17</v>
      </c>
      <c r="K11" s="96">
        <v>12</v>
      </c>
      <c r="L11" s="96">
        <v>31</v>
      </c>
      <c r="M11" s="97">
        <v>43</v>
      </c>
    </row>
    <row r="12" spans="1:13" s="2" customFormat="1" ht="18" customHeight="1" x14ac:dyDescent="0.4">
      <c r="A12" s="95" t="s">
        <v>16</v>
      </c>
      <c r="B12" s="96">
        <v>44</v>
      </c>
      <c r="C12" s="96">
        <v>61</v>
      </c>
      <c r="D12" s="96">
        <v>105</v>
      </c>
      <c r="E12" s="96">
        <v>5</v>
      </c>
      <c r="F12" s="96">
        <v>0</v>
      </c>
      <c r="G12" s="96">
        <v>5</v>
      </c>
      <c r="H12" s="96">
        <v>21</v>
      </c>
      <c r="I12" s="96">
        <v>7</v>
      </c>
      <c r="J12" s="97">
        <v>28</v>
      </c>
      <c r="K12" s="96">
        <v>70</v>
      </c>
      <c r="L12" s="96">
        <v>68</v>
      </c>
      <c r="M12" s="97">
        <v>138</v>
      </c>
    </row>
    <row r="13" spans="1:13" s="2" customFormat="1" ht="18" customHeight="1" x14ac:dyDescent="0.4">
      <c r="A13" s="95" t="s">
        <v>17</v>
      </c>
      <c r="B13" s="96">
        <v>41</v>
      </c>
      <c r="C13" s="96">
        <v>225</v>
      </c>
      <c r="D13" s="96">
        <v>266</v>
      </c>
      <c r="E13" s="96">
        <v>6</v>
      </c>
      <c r="F13" s="96">
        <v>40</v>
      </c>
      <c r="G13" s="96">
        <v>46</v>
      </c>
      <c r="H13" s="96">
        <v>45</v>
      </c>
      <c r="I13" s="96">
        <v>226</v>
      </c>
      <c r="J13" s="97">
        <v>271</v>
      </c>
      <c r="K13" s="96">
        <v>92</v>
      </c>
      <c r="L13" s="96">
        <v>491</v>
      </c>
      <c r="M13" s="97">
        <v>583</v>
      </c>
    </row>
    <row r="14" spans="1:13" s="2" customFormat="1" ht="18" customHeight="1" x14ac:dyDescent="0.4">
      <c r="A14" s="95" t="s">
        <v>38</v>
      </c>
      <c r="B14" s="96">
        <v>28</v>
      </c>
      <c r="C14" s="96">
        <v>86</v>
      </c>
      <c r="D14" s="96">
        <v>114</v>
      </c>
      <c r="E14" s="96">
        <v>0</v>
      </c>
      <c r="F14" s="96">
        <v>2</v>
      </c>
      <c r="G14" s="96">
        <v>2</v>
      </c>
      <c r="H14" s="96">
        <v>2</v>
      </c>
      <c r="I14" s="96">
        <v>7</v>
      </c>
      <c r="J14" s="97">
        <v>9</v>
      </c>
      <c r="K14" s="96">
        <v>30</v>
      </c>
      <c r="L14" s="96">
        <v>95</v>
      </c>
      <c r="M14" s="97">
        <v>125</v>
      </c>
    </row>
    <row r="15" spans="1:13" s="2" customFormat="1" ht="18" customHeight="1" x14ac:dyDescent="0.4">
      <c r="A15" s="95" t="s">
        <v>19</v>
      </c>
      <c r="B15" s="96">
        <v>4431</v>
      </c>
      <c r="C15" s="96">
        <v>15369</v>
      </c>
      <c r="D15" s="96">
        <v>19800</v>
      </c>
      <c r="E15" s="96">
        <v>249</v>
      </c>
      <c r="F15" s="96">
        <v>756</v>
      </c>
      <c r="G15" s="96">
        <v>1005</v>
      </c>
      <c r="H15" s="96">
        <v>178</v>
      </c>
      <c r="I15" s="96">
        <v>343</v>
      </c>
      <c r="J15" s="97">
        <v>521</v>
      </c>
      <c r="K15" s="96">
        <v>4858</v>
      </c>
      <c r="L15" s="96">
        <v>16468</v>
      </c>
      <c r="M15" s="97">
        <v>21326</v>
      </c>
    </row>
    <row r="16" spans="1:13" s="2" customFormat="1" ht="18" customHeight="1" x14ac:dyDescent="0.4">
      <c r="A16" s="95" t="s">
        <v>20</v>
      </c>
      <c r="B16" s="96">
        <v>1449</v>
      </c>
      <c r="C16" s="96">
        <v>2250</v>
      </c>
      <c r="D16" s="96">
        <v>3699</v>
      </c>
      <c r="E16" s="96">
        <v>84</v>
      </c>
      <c r="F16" s="96">
        <v>170</v>
      </c>
      <c r="G16" s="96">
        <v>254</v>
      </c>
      <c r="H16" s="96">
        <v>133</v>
      </c>
      <c r="I16" s="96">
        <v>275</v>
      </c>
      <c r="J16" s="97">
        <v>408</v>
      </c>
      <c r="K16" s="96">
        <v>1666</v>
      </c>
      <c r="L16" s="96">
        <v>2695</v>
      </c>
      <c r="M16" s="97">
        <v>4361</v>
      </c>
    </row>
    <row r="17" spans="1:13" s="2" customFormat="1" ht="18" customHeight="1" x14ac:dyDescent="0.4">
      <c r="A17" s="95" t="s">
        <v>21</v>
      </c>
      <c r="B17" s="96">
        <v>38</v>
      </c>
      <c r="C17" s="96">
        <v>56</v>
      </c>
      <c r="D17" s="96">
        <v>94</v>
      </c>
      <c r="E17" s="96">
        <v>3</v>
      </c>
      <c r="F17" s="96">
        <v>10</v>
      </c>
      <c r="G17" s="96">
        <v>13</v>
      </c>
      <c r="H17" s="96">
        <v>19</v>
      </c>
      <c r="I17" s="96">
        <v>22</v>
      </c>
      <c r="J17" s="97">
        <v>41</v>
      </c>
      <c r="K17" s="96">
        <v>60</v>
      </c>
      <c r="L17" s="96">
        <v>88</v>
      </c>
      <c r="M17" s="97">
        <v>148</v>
      </c>
    </row>
    <row r="18" spans="1:13" s="2" customFormat="1" ht="18" customHeight="1" x14ac:dyDescent="0.4">
      <c r="A18" s="95" t="s">
        <v>22</v>
      </c>
      <c r="B18" s="96">
        <v>784</v>
      </c>
      <c r="C18" s="96">
        <v>1907</v>
      </c>
      <c r="D18" s="96">
        <v>2691</v>
      </c>
      <c r="E18" s="96">
        <v>79</v>
      </c>
      <c r="F18" s="96">
        <v>161</v>
      </c>
      <c r="G18" s="96">
        <v>240</v>
      </c>
      <c r="H18" s="96">
        <v>132</v>
      </c>
      <c r="I18" s="96">
        <v>261</v>
      </c>
      <c r="J18" s="97">
        <v>393</v>
      </c>
      <c r="K18" s="96">
        <v>995</v>
      </c>
      <c r="L18" s="96">
        <v>2329</v>
      </c>
      <c r="M18" s="97">
        <v>3324</v>
      </c>
    </row>
    <row r="19" spans="1:13" s="2" customFormat="1" ht="18" customHeight="1" x14ac:dyDescent="0.4">
      <c r="A19" s="95" t="s">
        <v>23</v>
      </c>
      <c r="B19" s="96">
        <v>19</v>
      </c>
      <c r="C19" s="96">
        <v>7</v>
      </c>
      <c r="D19" s="96">
        <v>26</v>
      </c>
      <c r="E19" s="96">
        <v>3</v>
      </c>
      <c r="F19" s="96">
        <v>0</v>
      </c>
      <c r="G19" s="96">
        <v>3</v>
      </c>
      <c r="H19" s="96">
        <v>20</v>
      </c>
      <c r="I19" s="96">
        <v>14</v>
      </c>
      <c r="J19" s="97">
        <v>34</v>
      </c>
      <c r="K19" s="96">
        <v>42</v>
      </c>
      <c r="L19" s="96">
        <v>21</v>
      </c>
      <c r="M19" s="97">
        <v>63</v>
      </c>
    </row>
    <row r="20" spans="1:13" s="2" customFormat="1" ht="18" customHeight="1" x14ac:dyDescent="0.4">
      <c r="A20" s="95" t="s">
        <v>24</v>
      </c>
      <c r="B20" s="96">
        <v>43</v>
      </c>
      <c r="C20" s="96">
        <v>15</v>
      </c>
      <c r="D20" s="96">
        <v>58</v>
      </c>
      <c r="E20" s="96">
        <v>2</v>
      </c>
      <c r="F20" s="96">
        <v>3</v>
      </c>
      <c r="G20" s="96">
        <v>5</v>
      </c>
      <c r="H20" s="96">
        <v>37</v>
      </c>
      <c r="I20" s="96">
        <v>13</v>
      </c>
      <c r="J20" s="97">
        <v>50</v>
      </c>
      <c r="K20" s="96">
        <v>82</v>
      </c>
      <c r="L20" s="96">
        <v>31</v>
      </c>
      <c r="M20" s="97">
        <v>113</v>
      </c>
    </row>
    <row r="21" spans="1:13" s="2" customFormat="1" ht="18" customHeight="1" x14ac:dyDescent="0.4">
      <c r="A21" s="95" t="s">
        <v>25</v>
      </c>
      <c r="B21" s="96">
        <v>3589</v>
      </c>
      <c r="C21" s="96">
        <v>5331</v>
      </c>
      <c r="D21" s="96">
        <v>8920</v>
      </c>
      <c r="E21" s="96">
        <v>215</v>
      </c>
      <c r="F21" s="96">
        <v>473</v>
      </c>
      <c r="G21" s="96">
        <v>688</v>
      </c>
      <c r="H21" s="96">
        <v>162</v>
      </c>
      <c r="I21" s="96">
        <v>312</v>
      </c>
      <c r="J21" s="97">
        <v>474</v>
      </c>
      <c r="K21" s="96">
        <v>3966</v>
      </c>
      <c r="L21" s="96">
        <v>6116</v>
      </c>
      <c r="M21" s="97">
        <v>10082</v>
      </c>
    </row>
    <row r="22" spans="1:13" s="2" customFormat="1" ht="18" customHeight="1" x14ac:dyDescent="0.4">
      <c r="A22" s="95" t="s">
        <v>26</v>
      </c>
      <c r="B22" s="96">
        <v>26</v>
      </c>
      <c r="C22" s="96">
        <v>6</v>
      </c>
      <c r="D22" s="96">
        <v>32</v>
      </c>
      <c r="E22" s="96">
        <v>1</v>
      </c>
      <c r="F22" s="96">
        <v>0</v>
      </c>
      <c r="G22" s="96">
        <v>1</v>
      </c>
      <c r="H22" s="96">
        <v>3</v>
      </c>
      <c r="I22" s="96">
        <v>3</v>
      </c>
      <c r="J22" s="97">
        <v>6</v>
      </c>
      <c r="K22" s="96">
        <v>30</v>
      </c>
      <c r="L22" s="96">
        <v>9</v>
      </c>
      <c r="M22" s="97">
        <v>39</v>
      </c>
    </row>
    <row r="23" spans="1:13" s="2" customFormat="1" ht="18" customHeight="1" x14ac:dyDescent="0.4">
      <c r="A23" s="95" t="s">
        <v>27</v>
      </c>
      <c r="B23" s="96">
        <v>2072</v>
      </c>
      <c r="C23" s="96">
        <v>5107</v>
      </c>
      <c r="D23" s="96">
        <v>7179</v>
      </c>
      <c r="E23" s="96">
        <v>102</v>
      </c>
      <c r="F23" s="96">
        <v>359</v>
      </c>
      <c r="G23" s="96">
        <v>461</v>
      </c>
      <c r="H23" s="96">
        <v>125</v>
      </c>
      <c r="I23" s="96">
        <v>270</v>
      </c>
      <c r="J23" s="97">
        <v>395</v>
      </c>
      <c r="K23" s="96">
        <v>2299</v>
      </c>
      <c r="L23" s="96">
        <v>5736</v>
      </c>
      <c r="M23" s="97">
        <v>8035</v>
      </c>
    </row>
    <row r="24" spans="1:13" s="2" customFormat="1" ht="18" customHeight="1" x14ac:dyDescent="0.4">
      <c r="A24" s="95" t="s">
        <v>28</v>
      </c>
      <c r="B24" s="96">
        <v>193</v>
      </c>
      <c r="C24" s="96">
        <v>109</v>
      </c>
      <c r="D24" s="96">
        <v>302</v>
      </c>
      <c r="E24" s="96">
        <v>6</v>
      </c>
      <c r="F24" s="96">
        <v>6</v>
      </c>
      <c r="G24" s="96">
        <v>12</v>
      </c>
      <c r="H24" s="96">
        <v>49</v>
      </c>
      <c r="I24" s="96">
        <v>26</v>
      </c>
      <c r="J24" s="97">
        <v>75</v>
      </c>
      <c r="K24" s="96">
        <v>248</v>
      </c>
      <c r="L24" s="96">
        <v>141</v>
      </c>
      <c r="M24" s="97">
        <v>389</v>
      </c>
    </row>
    <row r="25" spans="1:13" s="2" customFormat="1" ht="18" customHeight="1" thickBot="1" x14ac:dyDescent="0.45">
      <c r="A25" s="98" t="s">
        <v>29</v>
      </c>
      <c r="B25" s="99">
        <v>156</v>
      </c>
      <c r="C25" s="99">
        <v>86</v>
      </c>
      <c r="D25" s="99">
        <v>242</v>
      </c>
      <c r="E25" s="99">
        <v>12</v>
      </c>
      <c r="F25" s="99">
        <v>7</v>
      </c>
      <c r="G25" s="99">
        <v>19</v>
      </c>
      <c r="H25" s="99">
        <v>211</v>
      </c>
      <c r="I25" s="99">
        <v>126</v>
      </c>
      <c r="J25" s="100">
        <v>337</v>
      </c>
      <c r="K25" s="96">
        <v>379</v>
      </c>
      <c r="L25" s="96">
        <v>219</v>
      </c>
      <c r="M25" s="97">
        <v>598</v>
      </c>
    </row>
    <row r="26" spans="1:13" s="2" customFormat="1" ht="18" customHeight="1" thickBot="1" x14ac:dyDescent="0.45">
      <c r="A26" s="364" t="s">
        <v>9</v>
      </c>
      <c r="B26" s="365">
        <v>17278</v>
      </c>
      <c r="C26" s="365">
        <v>35315</v>
      </c>
      <c r="D26" s="365">
        <v>52593</v>
      </c>
      <c r="E26" s="365">
        <v>1073</v>
      </c>
      <c r="F26" s="365">
        <v>2329</v>
      </c>
      <c r="G26" s="365">
        <v>3402</v>
      </c>
      <c r="H26" s="365">
        <v>3904</v>
      </c>
      <c r="I26" s="365">
        <v>3777</v>
      </c>
      <c r="J26" s="366">
        <v>7681</v>
      </c>
      <c r="K26" s="365">
        <v>22255</v>
      </c>
      <c r="L26" s="365">
        <v>41421</v>
      </c>
      <c r="M26" s="366">
        <v>63676</v>
      </c>
    </row>
    <row r="27" spans="1:13" s="2" customFormat="1" ht="11.4" x14ac:dyDescent="0.4">
      <c r="A27" s="249" t="s">
        <v>111</v>
      </c>
    </row>
  </sheetData>
  <mergeCells count="7">
    <mergeCell ref="A1:M1"/>
    <mergeCell ref="A2:M2"/>
    <mergeCell ref="A4:A6"/>
    <mergeCell ref="B4:D5"/>
    <mergeCell ref="E4:G5"/>
    <mergeCell ref="H4:J5"/>
    <mergeCell ref="K4:M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/>
  <headerFooter>
    <oddFooter>&amp;RFonte: Tab.1Cbis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AU18"/>
  <sheetViews>
    <sheetView workbookViewId="0">
      <selection activeCell="B18" sqref="B18"/>
    </sheetView>
  </sheetViews>
  <sheetFormatPr defaultColWidth="10.83203125" defaultRowHeight="12.3" x14ac:dyDescent="0.4"/>
  <cols>
    <col min="1" max="1" width="1" style="232" customWidth="1"/>
    <col min="2" max="2" width="20" style="232" customWidth="1"/>
    <col min="3" max="3" width="12.1640625" style="232" customWidth="1"/>
    <col min="4" max="4" width="15.44140625" style="232" customWidth="1"/>
    <col min="5" max="5" width="15.1640625" style="232" customWidth="1"/>
    <col min="6" max="6" width="16.83203125" style="232" customWidth="1"/>
    <col min="7" max="7" width="12.5546875" style="232" customWidth="1"/>
    <col min="8" max="8" width="10.5546875" style="232" customWidth="1"/>
    <col min="9" max="9" width="4.5546875" style="232" customWidth="1"/>
    <col min="10" max="16384" width="10.83203125" style="232"/>
  </cols>
  <sheetData>
    <row r="1" spans="2:47" s="228" customFormat="1" ht="26.2" customHeight="1" x14ac:dyDescent="0.4">
      <c r="B1" s="741" t="s">
        <v>421</v>
      </c>
      <c r="C1" s="741"/>
      <c r="D1" s="741"/>
      <c r="E1" s="741"/>
      <c r="F1" s="741"/>
      <c r="G1" s="741"/>
      <c r="H1" s="741"/>
      <c r="I1" s="741"/>
      <c r="J1" s="741"/>
      <c r="K1" s="741"/>
      <c r="L1" s="741"/>
      <c r="M1" s="741"/>
      <c r="N1" s="741"/>
      <c r="O1" s="238"/>
      <c r="S1" s="238"/>
      <c r="W1" s="238"/>
      <c r="AA1" s="238"/>
      <c r="AE1" s="238"/>
      <c r="AI1" s="238"/>
      <c r="AM1" s="238"/>
      <c r="AQ1" s="238"/>
      <c r="AU1" s="238"/>
    </row>
    <row r="2" spans="2:47" s="228" customFormat="1" ht="26.2" customHeight="1" x14ac:dyDescent="0.4"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38"/>
      <c r="S2" s="238"/>
      <c r="W2" s="238"/>
      <c r="AA2" s="238"/>
      <c r="AE2" s="238"/>
      <c r="AI2" s="238"/>
      <c r="AM2" s="238"/>
      <c r="AQ2" s="238"/>
      <c r="AU2" s="238"/>
    </row>
    <row r="3" spans="2:47" s="235" customFormat="1" ht="32.200000000000003" customHeight="1" x14ac:dyDescent="0.4">
      <c r="B3" s="742" t="s">
        <v>311</v>
      </c>
      <c r="C3" s="744" t="s">
        <v>45</v>
      </c>
      <c r="D3" s="744" t="s">
        <v>46</v>
      </c>
      <c r="E3" s="744" t="s">
        <v>47</v>
      </c>
      <c r="F3" s="744" t="s">
        <v>389</v>
      </c>
      <c r="G3" s="744" t="s">
        <v>29</v>
      </c>
      <c r="H3" s="742" t="s">
        <v>9</v>
      </c>
    </row>
    <row r="4" spans="2:47" s="235" customFormat="1" ht="32.200000000000003" customHeight="1" x14ac:dyDescent="0.4">
      <c r="B4" s="743"/>
      <c r="C4" s="745"/>
      <c r="D4" s="745" t="s">
        <v>9</v>
      </c>
      <c r="E4" s="745"/>
      <c r="F4" s="745"/>
      <c r="G4" s="745" t="s">
        <v>9</v>
      </c>
      <c r="H4" s="743"/>
    </row>
    <row r="5" spans="2:47" s="235" customFormat="1" ht="26.25" customHeight="1" x14ac:dyDescent="0.4">
      <c r="B5" s="506" t="s">
        <v>365</v>
      </c>
      <c r="C5" s="505">
        <v>2317</v>
      </c>
      <c r="D5" s="505">
        <v>4</v>
      </c>
      <c r="E5" s="505">
        <v>595</v>
      </c>
      <c r="F5" s="505">
        <v>365</v>
      </c>
      <c r="G5" s="505">
        <v>42</v>
      </c>
      <c r="H5" s="237">
        <v>3323</v>
      </c>
    </row>
    <row r="6" spans="2:47" s="235" customFormat="1" ht="26.25" customHeight="1" x14ac:dyDescent="0.4">
      <c r="B6" s="506" t="s">
        <v>367</v>
      </c>
      <c r="C6" s="505">
        <v>14576</v>
      </c>
      <c r="D6" s="505">
        <v>46</v>
      </c>
      <c r="E6" s="505">
        <v>3652</v>
      </c>
      <c r="F6" s="505">
        <v>3791</v>
      </c>
      <c r="G6" s="505">
        <v>53</v>
      </c>
      <c r="H6" s="237">
        <v>22118</v>
      </c>
    </row>
    <row r="7" spans="2:47" s="235" customFormat="1" ht="26.25" customHeight="1" x14ac:dyDescent="0.4">
      <c r="B7" s="506" t="s">
        <v>369</v>
      </c>
      <c r="C7" s="505">
        <v>98</v>
      </c>
      <c r="D7" s="505"/>
      <c r="E7" s="505">
        <v>68</v>
      </c>
      <c r="F7" s="505">
        <v>27</v>
      </c>
      <c r="G7" s="505"/>
      <c r="H7" s="237">
        <v>193</v>
      </c>
    </row>
    <row r="8" spans="2:47" s="235" customFormat="1" ht="26.25" customHeight="1" x14ac:dyDescent="0.4">
      <c r="B8" s="506" t="s">
        <v>370</v>
      </c>
      <c r="C8" s="505">
        <v>3249</v>
      </c>
      <c r="D8" s="505">
        <v>7</v>
      </c>
      <c r="E8" s="505">
        <v>1219</v>
      </c>
      <c r="F8" s="505">
        <v>638</v>
      </c>
      <c r="G8" s="505">
        <v>25</v>
      </c>
      <c r="H8" s="237">
        <v>5138</v>
      </c>
    </row>
    <row r="9" spans="2:47" s="235" customFormat="1" ht="26.25" customHeight="1" x14ac:dyDescent="0.4">
      <c r="B9" s="506" t="s">
        <v>372</v>
      </c>
      <c r="C9" s="505">
        <v>1678</v>
      </c>
      <c r="D9" s="505">
        <v>6</v>
      </c>
      <c r="E9" s="505">
        <v>542</v>
      </c>
      <c r="F9" s="505">
        <v>260</v>
      </c>
      <c r="G9" s="505"/>
      <c r="H9" s="237">
        <v>2486</v>
      </c>
    </row>
    <row r="10" spans="2:47" s="235" customFormat="1" ht="26.25" customHeight="1" x14ac:dyDescent="0.4">
      <c r="B10" s="506" t="s">
        <v>373</v>
      </c>
      <c r="C10" s="505">
        <v>706</v>
      </c>
      <c r="D10" s="505">
        <v>9</v>
      </c>
      <c r="E10" s="505">
        <v>244</v>
      </c>
      <c r="F10" s="505">
        <v>84</v>
      </c>
      <c r="G10" s="505">
        <v>1</v>
      </c>
      <c r="H10" s="237">
        <v>1044</v>
      </c>
    </row>
    <row r="11" spans="2:47" s="235" customFormat="1" ht="26.25" customHeight="1" x14ac:dyDescent="0.4">
      <c r="B11" s="506" t="s">
        <v>374</v>
      </c>
      <c r="C11" s="505">
        <v>1248</v>
      </c>
      <c r="D11" s="505">
        <v>9</v>
      </c>
      <c r="E11" s="505">
        <v>310</v>
      </c>
      <c r="F11" s="505">
        <v>124</v>
      </c>
      <c r="G11" s="505">
        <v>7</v>
      </c>
      <c r="H11" s="237">
        <v>1698</v>
      </c>
    </row>
    <row r="12" spans="2:47" s="235" customFormat="1" ht="26.25" customHeight="1" x14ac:dyDescent="0.4">
      <c r="B12" s="506" t="s">
        <v>377</v>
      </c>
      <c r="C12" s="505">
        <v>12281</v>
      </c>
      <c r="D12" s="505">
        <v>34</v>
      </c>
      <c r="E12" s="505">
        <v>1856</v>
      </c>
      <c r="F12" s="505">
        <v>2327</v>
      </c>
      <c r="G12" s="505">
        <v>188</v>
      </c>
      <c r="H12" s="237">
        <v>16686</v>
      </c>
    </row>
    <row r="13" spans="2:47" s="235" customFormat="1" ht="26.25" customHeight="1" x14ac:dyDescent="0.4">
      <c r="B13" s="506" t="s">
        <v>379</v>
      </c>
      <c r="C13" s="505">
        <v>843</v>
      </c>
      <c r="D13" s="505">
        <v>7</v>
      </c>
      <c r="E13" s="505">
        <v>108</v>
      </c>
      <c r="F13" s="505">
        <v>128</v>
      </c>
      <c r="G13" s="505">
        <v>165</v>
      </c>
      <c r="H13" s="237">
        <v>1251</v>
      </c>
    </row>
    <row r="14" spans="2:47" s="235" customFormat="1" ht="26.25" customHeight="1" x14ac:dyDescent="0.4">
      <c r="B14" s="506" t="s">
        <v>380</v>
      </c>
      <c r="C14" s="505">
        <v>1534</v>
      </c>
      <c r="D14" s="505">
        <v>9</v>
      </c>
      <c r="E14" s="505">
        <v>211</v>
      </c>
      <c r="F14" s="505">
        <v>120</v>
      </c>
      <c r="G14" s="505">
        <v>85</v>
      </c>
      <c r="H14" s="237">
        <v>1959</v>
      </c>
    </row>
    <row r="15" spans="2:47" s="235" customFormat="1" ht="26.25" customHeight="1" x14ac:dyDescent="0.4">
      <c r="B15" s="506" t="s">
        <v>381</v>
      </c>
      <c r="C15" s="505">
        <v>4410</v>
      </c>
      <c r="D15" s="505">
        <v>27</v>
      </c>
      <c r="E15" s="505">
        <v>764</v>
      </c>
      <c r="F15" s="505">
        <v>268</v>
      </c>
      <c r="G15" s="505">
        <v>5</v>
      </c>
      <c r="H15" s="237">
        <v>5474</v>
      </c>
    </row>
    <row r="16" spans="2:47" s="235" customFormat="1" ht="26.25" customHeight="1" x14ac:dyDescent="0.4">
      <c r="B16" s="506" t="s">
        <v>384</v>
      </c>
      <c r="C16" s="505">
        <v>1417</v>
      </c>
      <c r="D16" s="505">
        <v>18</v>
      </c>
      <c r="E16" s="505">
        <v>552</v>
      </c>
      <c r="F16" s="505">
        <v>292</v>
      </c>
      <c r="G16" s="505">
        <v>27</v>
      </c>
      <c r="H16" s="237">
        <v>2306</v>
      </c>
    </row>
    <row r="17" spans="2:8" s="235" customFormat="1" ht="26.25" customHeight="1" x14ac:dyDescent="0.4">
      <c r="B17" s="370" t="s">
        <v>30</v>
      </c>
      <c r="C17" s="371">
        <v>44357</v>
      </c>
      <c r="D17" s="371">
        <v>176</v>
      </c>
      <c r="E17" s="371">
        <v>10121</v>
      </c>
      <c r="F17" s="371">
        <v>8424</v>
      </c>
      <c r="G17" s="371">
        <v>598</v>
      </c>
      <c r="H17" s="371">
        <v>63676</v>
      </c>
    </row>
    <row r="18" spans="2:8" s="235" customFormat="1" ht="38.25" customHeight="1" x14ac:dyDescent="0.4">
      <c r="B18" s="249" t="s">
        <v>111</v>
      </c>
    </row>
  </sheetData>
  <mergeCells count="8">
    <mergeCell ref="B1:N1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workbookViewId="0">
      <selection activeCell="A5" sqref="A5:M28"/>
    </sheetView>
  </sheetViews>
  <sheetFormatPr defaultColWidth="8.83203125" defaultRowHeight="12.3" x14ac:dyDescent="0.4"/>
  <cols>
    <col min="1" max="1" width="27.71875" customWidth="1"/>
    <col min="2" max="2" width="7.5546875" bestFit="1" customWidth="1"/>
    <col min="3" max="3" width="6.83203125" bestFit="1" customWidth="1"/>
    <col min="5" max="5" width="7.5546875" bestFit="1" customWidth="1"/>
    <col min="7" max="7" width="7.5546875" bestFit="1" customWidth="1"/>
    <col min="8" max="8" width="7.5546875" style="35" customWidth="1"/>
  </cols>
  <sheetData>
    <row r="1" spans="1:13" x14ac:dyDescent="0.4">
      <c r="A1" s="248" t="s">
        <v>405</v>
      </c>
      <c r="B1" s="2"/>
    </row>
    <row r="3" spans="1:13" x14ac:dyDescent="0.4">
      <c r="A3" s="3"/>
      <c r="B3" s="3"/>
    </row>
    <row r="4" spans="1:13" ht="12.6" thickBot="1" x14ac:dyDescent="0.45">
      <c r="A4" s="2"/>
      <c r="B4" s="2"/>
    </row>
    <row r="5" spans="1:13" ht="13.5" customHeight="1" x14ac:dyDescent="0.4">
      <c r="A5" s="623" t="s">
        <v>0</v>
      </c>
      <c r="B5" s="625" t="s">
        <v>39</v>
      </c>
      <c r="C5" s="625" t="s">
        <v>40</v>
      </c>
      <c r="D5" s="627" t="s">
        <v>41</v>
      </c>
      <c r="E5" s="629" t="s">
        <v>42</v>
      </c>
      <c r="F5" s="631" t="s">
        <v>43</v>
      </c>
      <c r="G5" s="625" t="s">
        <v>30</v>
      </c>
      <c r="H5" s="37"/>
      <c r="I5" s="633" t="s">
        <v>39</v>
      </c>
      <c r="J5" s="635" t="s">
        <v>40</v>
      </c>
      <c r="K5" s="637" t="s">
        <v>41</v>
      </c>
      <c r="L5" s="635" t="s">
        <v>42</v>
      </c>
      <c r="M5" s="621" t="s">
        <v>30</v>
      </c>
    </row>
    <row r="6" spans="1:13" ht="29.25" customHeight="1" thickBot="1" x14ac:dyDescent="0.45">
      <c r="A6" s="624"/>
      <c r="B6" s="626"/>
      <c r="C6" s="626"/>
      <c r="D6" s="628"/>
      <c r="E6" s="630"/>
      <c r="F6" s="632"/>
      <c r="G6" s="626"/>
      <c r="H6" s="37"/>
      <c r="I6" s="634"/>
      <c r="J6" s="636"/>
      <c r="K6" s="638"/>
      <c r="L6" s="636"/>
      <c r="M6" s="622"/>
    </row>
    <row r="7" spans="1:13" ht="13" customHeight="1" x14ac:dyDescent="0.4">
      <c r="A7" s="22" t="s">
        <v>10</v>
      </c>
      <c r="B7" s="23">
        <v>24382</v>
      </c>
      <c r="C7" s="23">
        <v>12968</v>
      </c>
      <c r="D7" s="23">
        <v>5302</v>
      </c>
      <c r="E7" s="23">
        <v>64515</v>
      </c>
      <c r="F7" s="24">
        <v>46700</v>
      </c>
      <c r="G7" s="23">
        <v>107167</v>
      </c>
      <c r="H7" s="38"/>
      <c r="I7" s="25">
        <v>22.751406683027426</v>
      </c>
      <c r="J7" s="25">
        <v>12.100739966594194</v>
      </c>
      <c r="K7" s="25">
        <v>4.9474185150279473</v>
      </c>
      <c r="L7" s="26">
        <v>60.200434835350435</v>
      </c>
      <c r="M7" s="27">
        <v>43.576847350397045</v>
      </c>
    </row>
    <row r="8" spans="1:13" x14ac:dyDescent="0.4">
      <c r="A8" s="22" t="s">
        <v>11</v>
      </c>
      <c r="B8" s="23">
        <v>2</v>
      </c>
      <c r="C8" s="23"/>
      <c r="D8" s="23">
        <v>5</v>
      </c>
      <c r="E8" s="23">
        <v>4526</v>
      </c>
      <c r="F8" s="24"/>
      <c r="G8" s="23">
        <v>4533</v>
      </c>
      <c r="H8" s="38"/>
      <c r="I8" s="25">
        <v>4.4120891242003087E-2</v>
      </c>
      <c r="J8" s="25">
        <v>0</v>
      </c>
      <c r="K8" s="25">
        <v>0.11030222810500773</v>
      </c>
      <c r="L8" s="26">
        <v>99.845576880652985</v>
      </c>
      <c r="M8" s="27">
        <v>0</v>
      </c>
    </row>
    <row r="9" spans="1:13" x14ac:dyDescent="0.4">
      <c r="A9" s="22" t="s">
        <v>12</v>
      </c>
      <c r="B9" s="23">
        <v>28</v>
      </c>
      <c r="C9" s="23">
        <v>32</v>
      </c>
      <c r="D9" s="23">
        <v>17</v>
      </c>
      <c r="E9" s="23">
        <v>65</v>
      </c>
      <c r="F9" s="24">
        <v>46</v>
      </c>
      <c r="G9" s="23">
        <v>142</v>
      </c>
      <c r="H9" s="38"/>
      <c r="I9" s="25">
        <v>19.718309859154928</v>
      </c>
      <c r="J9" s="25">
        <v>22.535211267605636</v>
      </c>
      <c r="K9" s="25">
        <v>11.971830985915492</v>
      </c>
      <c r="L9" s="26">
        <v>45.774647887323944</v>
      </c>
      <c r="M9" s="27">
        <v>32.394366197183103</v>
      </c>
    </row>
    <row r="10" spans="1:13" x14ac:dyDescent="0.4">
      <c r="A10" s="22" t="s">
        <v>13</v>
      </c>
      <c r="B10" s="23">
        <v>481</v>
      </c>
      <c r="C10" s="23">
        <v>315</v>
      </c>
      <c r="D10" s="23">
        <v>159</v>
      </c>
      <c r="E10" s="23">
        <v>2249</v>
      </c>
      <c r="F10" s="24">
        <v>1036</v>
      </c>
      <c r="G10" s="23">
        <v>3204</v>
      </c>
      <c r="H10" s="38"/>
      <c r="I10" s="25">
        <v>15.012484394506867</v>
      </c>
      <c r="J10" s="25">
        <v>9.8314606741573041</v>
      </c>
      <c r="K10" s="25">
        <v>4.9625468164794011</v>
      </c>
      <c r="L10" s="26">
        <v>70.193508114856428</v>
      </c>
      <c r="M10" s="27">
        <v>32.33458177278402</v>
      </c>
    </row>
    <row r="11" spans="1:13" x14ac:dyDescent="0.4">
      <c r="A11" s="22" t="s">
        <v>14</v>
      </c>
      <c r="B11" s="23">
        <v>935</v>
      </c>
      <c r="C11" s="23">
        <v>656</v>
      </c>
      <c r="D11" s="23">
        <v>537</v>
      </c>
      <c r="E11" s="23">
        <v>1936</v>
      </c>
      <c r="F11" s="24">
        <v>1614</v>
      </c>
      <c r="G11" s="23">
        <v>4064</v>
      </c>
      <c r="H11" s="38"/>
      <c r="I11" s="25">
        <v>23.00688976377953</v>
      </c>
      <c r="J11" s="25">
        <v>16.141732283464567</v>
      </c>
      <c r="K11" s="25">
        <v>13.213582677165354</v>
      </c>
      <c r="L11" s="26">
        <v>47.637795275590548</v>
      </c>
      <c r="M11" s="27">
        <v>39.714566929133859</v>
      </c>
    </row>
    <row r="12" spans="1:13" x14ac:dyDescent="0.4">
      <c r="A12" s="22" t="s">
        <v>15</v>
      </c>
      <c r="B12" s="23">
        <v>23</v>
      </c>
      <c r="C12" s="23">
        <v>19</v>
      </c>
      <c r="D12" s="23">
        <v>15</v>
      </c>
      <c r="E12" s="23">
        <v>110</v>
      </c>
      <c r="F12" s="24">
        <v>23</v>
      </c>
      <c r="G12" s="23">
        <v>167</v>
      </c>
      <c r="H12" s="38"/>
      <c r="I12" s="25">
        <v>13.77245508982036</v>
      </c>
      <c r="J12" s="25">
        <v>11.377245508982035</v>
      </c>
      <c r="K12" s="25">
        <v>8.9820359281437128</v>
      </c>
      <c r="L12" s="26">
        <v>65.868263473053887</v>
      </c>
      <c r="M12" s="27">
        <v>13.77245508982036</v>
      </c>
    </row>
    <row r="13" spans="1:13" x14ac:dyDescent="0.4">
      <c r="A13" s="22" t="s">
        <v>16</v>
      </c>
      <c r="B13" s="23">
        <v>193</v>
      </c>
      <c r="C13" s="23">
        <v>137</v>
      </c>
      <c r="D13" s="23">
        <v>84</v>
      </c>
      <c r="E13" s="23">
        <v>327</v>
      </c>
      <c r="F13" s="24">
        <v>223</v>
      </c>
      <c r="G13" s="23">
        <v>741</v>
      </c>
      <c r="H13" s="38"/>
      <c r="I13" s="25">
        <v>26.045883940620783</v>
      </c>
      <c r="J13" s="25">
        <v>18.488529014844804</v>
      </c>
      <c r="K13" s="25">
        <v>11.336032388663968</v>
      </c>
      <c r="L13" s="26">
        <v>44.129554655870443</v>
      </c>
      <c r="M13" s="27">
        <v>30.0944669365722</v>
      </c>
    </row>
    <row r="14" spans="1:13" x14ac:dyDescent="0.4">
      <c r="A14" s="22" t="s">
        <v>17</v>
      </c>
      <c r="B14" s="23">
        <v>834</v>
      </c>
      <c r="C14" s="23">
        <v>120</v>
      </c>
      <c r="D14" s="23">
        <v>74</v>
      </c>
      <c r="E14" s="23">
        <v>4263</v>
      </c>
      <c r="F14" s="24">
        <v>377</v>
      </c>
      <c r="G14" s="23">
        <v>5291</v>
      </c>
      <c r="H14" s="38"/>
      <c r="I14" s="25">
        <v>15.762615762615761</v>
      </c>
      <c r="J14" s="25">
        <v>2.268002268002268</v>
      </c>
      <c r="K14" s="25">
        <v>1.3986013986013985</v>
      </c>
      <c r="L14" s="26">
        <v>80.57078057078057</v>
      </c>
      <c r="M14" s="27">
        <v>7.1253071253071258</v>
      </c>
    </row>
    <row r="15" spans="1:13" x14ac:dyDescent="0.4">
      <c r="A15" s="22" t="s">
        <v>38</v>
      </c>
      <c r="B15" s="23">
        <v>104</v>
      </c>
      <c r="C15" s="23">
        <v>85</v>
      </c>
      <c r="D15" s="23">
        <v>33</v>
      </c>
      <c r="E15" s="23">
        <v>469</v>
      </c>
      <c r="F15" s="24">
        <v>128</v>
      </c>
      <c r="G15" s="23">
        <v>691</v>
      </c>
      <c r="H15" s="38"/>
      <c r="I15" s="25">
        <v>15.050651230101304</v>
      </c>
      <c r="J15" s="25">
        <v>12.301013024602025</v>
      </c>
      <c r="K15" s="25">
        <v>4.7756874095513746</v>
      </c>
      <c r="L15" s="26">
        <v>67.872648335745296</v>
      </c>
      <c r="M15" s="27">
        <v>18.523878437047756</v>
      </c>
    </row>
    <row r="16" spans="1:13" x14ac:dyDescent="0.4">
      <c r="A16" s="22" t="s">
        <v>19</v>
      </c>
      <c r="B16" s="23">
        <v>62792</v>
      </c>
      <c r="C16" s="23">
        <v>33460</v>
      </c>
      <c r="D16" s="23">
        <v>12841</v>
      </c>
      <c r="E16" s="23">
        <v>172945</v>
      </c>
      <c r="F16" s="24">
        <v>120917</v>
      </c>
      <c r="G16" s="23">
        <v>282038</v>
      </c>
      <c r="H16" s="38"/>
      <c r="I16" s="25">
        <v>22.263666598117986</v>
      </c>
      <c r="J16" s="25">
        <v>11.863649579134727</v>
      </c>
      <c r="K16" s="25">
        <v>4.5529325835525709</v>
      </c>
      <c r="L16" s="26">
        <v>61.319751239194723</v>
      </c>
      <c r="M16" s="27">
        <v>42.872591636587977</v>
      </c>
    </row>
    <row r="17" spans="1:13" x14ac:dyDescent="0.4">
      <c r="A17" s="22" t="s">
        <v>20</v>
      </c>
      <c r="B17" s="23">
        <v>8570</v>
      </c>
      <c r="C17" s="23">
        <v>5398</v>
      </c>
      <c r="D17" s="23">
        <v>2275</v>
      </c>
      <c r="E17" s="23">
        <v>20663</v>
      </c>
      <c r="F17" s="24">
        <v>17905</v>
      </c>
      <c r="G17" s="23">
        <v>36906</v>
      </c>
      <c r="H17" s="38"/>
      <c r="I17" s="25">
        <v>23.221156451525495</v>
      </c>
      <c r="J17" s="25">
        <v>14.626348019292257</v>
      </c>
      <c r="K17" s="25">
        <v>6.1643093263967916</v>
      </c>
      <c r="L17" s="26">
        <v>55.98818620278545</v>
      </c>
      <c r="M17" s="27">
        <v>48.515146588630579</v>
      </c>
    </row>
    <row r="18" spans="1:13" x14ac:dyDescent="0.4">
      <c r="A18" s="22" t="s">
        <v>21</v>
      </c>
      <c r="B18" s="23">
        <v>387</v>
      </c>
      <c r="C18" s="23">
        <v>63</v>
      </c>
      <c r="D18" s="23">
        <v>50</v>
      </c>
      <c r="E18" s="23">
        <v>8981</v>
      </c>
      <c r="F18" s="24">
        <v>506</v>
      </c>
      <c r="G18" s="23">
        <v>9481</v>
      </c>
      <c r="H18" s="38"/>
      <c r="I18" s="25">
        <v>4.0818479063389939</v>
      </c>
      <c r="J18" s="25">
        <v>0.66448686847378968</v>
      </c>
      <c r="K18" s="25">
        <v>0.52737053053475369</v>
      </c>
      <c r="L18" s="26">
        <v>94.726294694652452</v>
      </c>
      <c r="M18" s="27">
        <v>5.3369897690117076</v>
      </c>
    </row>
    <row r="19" spans="1:13" x14ac:dyDescent="0.4">
      <c r="A19" s="22" t="s">
        <v>22</v>
      </c>
      <c r="B19" s="23">
        <v>3810</v>
      </c>
      <c r="C19" s="23">
        <v>1087</v>
      </c>
      <c r="D19" s="23">
        <v>518</v>
      </c>
      <c r="E19" s="23">
        <v>15530</v>
      </c>
      <c r="F19" s="24">
        <v>5915</v>
      </c>
      <c r="G19" s="23">
        <v>20945</v>
      </c>
      <c r="H19" s="38"/>
      <c r="I19" s="25">
        <v>18.190498925757936</v>
      </c>
      <c r="J19" s="25">
        <v>5.1897827643829073</v>
      </c>
      <c r="K19" s="25">
        <v>2.4731439484363809</v>
      </c>
      <c r="L19" s="26">
        <v>74.146574361422779</v>
      </c>
      <c r="M19" s="27">
        <v>28.240630222010026</v>
      </c>
    </row>
    <row r="20" spans="1:13" x14ac:dyDescent="0.4">
      <c r="A20" s="22" t="s">
        <v>23</v>
      </c>
      <c r="B20" s="23">
        <v>78</v>
      </c>
      <c r="C20" s="23">
        <v>36</v>
      </c>
      <c r="D20" s="23">
        <v>22</v>
      </c>
      <c r="E20" s="23">
        <v>143</v>
      </c>
      <c r="F20" s="24">
        <v>98</v>
      </c>
      <c r="G20" s="23">
        <v>279</v>
      </c>
      <c r="H20" s="38"/>
      <c r="I20" s="25">
        <v>27.956989247311824</v>
      </c>
      <c r="J20" s="25">
        <v>12.903225806451612</v>
      </c>
      <c r="K20" s="25">
        <v>7.8853046594982077</v>
      </c>
      <c r="L20" s="26">
        <v>51.25448028673835</v>
      </c>
      <c r="M20" s="27">
        <v>35.12544802867383</v>
      </c>
    </row>
    <row r="21" spans="1:13" x14ac:dyDescent="0.4">
      <c r="A21" s="22" t="s">
        <v>24</v>
      </c>
      <c r="B21" s="23">
        <v>234</v>
      </c>
      <c r="C21" s="23">
        <v>118</v>
      </c>
      <c r="D21" s="23">
        <v>84</v>
      </c>
      <c r="E21" s="23">
        <v>872</v>
      </c>
      <c r="F21" s="24">
        <v>54</v>
      </c>
      <c r="G21" s="23">
        <v>1308</v>
      </c>
      <c r="H21" s="38"/>
      <c r="I21" s="25">
        <v>17.889908256880734</v>
      </c>
      <c r="J21" s="25">
        <v>9.0214067278287455</v>
      </c>
      <c r="K21" s="25">
        <v>6.4220183486238538</v>
      </c>
      <c r="L21" s="26">
        <v>66.666666666666657</v>
      </c>
      <c r="M21" s="27">
        <v>4.1284403669724776</v>
      </c>
    </row>
    <row r="22" spans="1:13" x14ac:dyDescent="0.4">
      <c r="A22" s="22" t="s">
        <v>25</v>
      </c>
      <c r="B22" s="23">
        <v>24601</v>
      </c>
      <c r="C22" s="23">
        <v>12930</v>
      </c>
      <c r="D22" s="23">
        <v>5519</v>
      </c>
      <c r="E22" s="23">
        <v>75299</v>
      </c>
      <c r="F22" s="24">
        <v>44227</v>
      </c>
      <c r="G22" s="23">
        <v>118349</v>
      </c>
      <c r="H22" s="38"/>
      <c r="I22" s="25">
        <v>20.786825406213826</v>
      </c>
      <c r="J22" s="25">
        <v>10.92531411334274</v>
      </c>
      <c r="K22" s="25">
        <v>4.6633262638467583</v>
      </c>
      <c r="L22" s="26">
        <v>63.624534216596672</v>
      </c>
      <c r="M22" s="27">
        <v>37.369982002382784</v>
      </c>
    </row>
    <row r="23" spans="1:13" x14ac:dyDescent="0.4">
      <c r="A23" s="22" t="s">
        <v>26</v>
      </c>
      <c r="B23" s="23">
        <v>73</v>
      </c>
      <c r="C23" s="23">
        <v>39</v>
      </c>
      <c r="D23" s="23">
        <v>53</v>
      </c>
      <c r="E23" s="23">
        <v>537</v>
      </c>
      <c r="F23" s="24">
        <v>21</v>
      </c>
      <c r="G23" s="23">
        <v>702</v>
      </c>
      <c r="H23" s="38"/>
      <c r="I23" s="25">
        <v>10.3988603988604</v>
      </c>
      <c r="J23" s="25">
        <v>5.5555555555555554</v>
      </c>
      <c r="K23" s="25">
        <v>7.54985754985755</v>
      </c>
      <c r="L23" s="26">
        <v>76.495726495726487</v>
      </c>
      <c r="M23" s="27">
        <v>2.9914529914529915</v>
      </c>
    </row>
    <row r="24" spans="1:13" x14ac:dyDescent="0.4">
      <c r="A24" s="22" t="s">
        <v>27</v>
      </c>
      <c r="B24" s="23">
        <v>12470</v>
      </c>
      <c r="C24" s="23">
        <v>5497</v>
      </c>
      <c r="D24" s="23">
        <v>2803</v>
      </c>
      <c r="E24" s="23">
        <v>40928</v>
      </c>
      <c r="F24" s="24">
        <v>7616</v>
      </c>
      <c r="G24" s="23">
        <v>61698</v>
      </c>
      <c r="H24" s="38"/>
      <c r="I24" s="25">
        <v>20.211352069759151</v>
      </c>
      <c r="J24" s="25">
        <v>8.9095270511199711</v>
      </c>
      <c r="K24" s="25">
        <v>4.5430970209731276</v>
      </c>
      <c r="L24" s="26">
        <v>66.336023858147755</v>
      </c>
      <c r="M24" s="27">
        <v>12.34399818470615</v>
      </c>
    </row>
    <row r="25" spans="1:13" x14ac:dyDescent="0.4">
      <c r="A25" s="22" t="s">
        <v>28</v>
      </c>
      <c r="B25" s="23">
        <v>430</v>
      </c>
      <c r="C25" s="23">
        <v>229</v>
      </c>
      <c r="D25" s="23">
        <v>121</v>
      </c>
      <c r="E25" s="23">
        <v>1638</v>
      </c>
      <c r="F25" s="24">
        <v>160</v>
      </c>
      <c r="G25" s="23">
        <v>2418</v>
      </c>
      <c r="H25" s="38"/>
      <c r="I25" s="25">
        <v>17.783291976840367</v>
      </c>
      <c r="J25" s="25">
        <v>9.470636889991729</v>
      </c>
      <c r="K25" s="25">
        <v>5.0041356492969395</v>
      </c>
      <c r="L25" s="26">
        <v>67.741935483870961</v>
      </c>
      <c r="M25" s="27">
        <v>6.6170388751033915</v>
      </c>
    </row>
    <row r="26" spans="1:13" x14ac:dyDescent="0.4">
      <c r="A26" s="22" t="s">
        <v>29</v>
      </c>
      <c r="B26" s="522">
        <v>175</v>
      </c>
      <c r="C26" s="28">
        <v>70</v>
      </c>
      <c r="D26" s="28">
        <v>71</v>
      </c>
      <c r="E26" s="28">
        <v>383</v>
      </c>
      <c r="F26" s="29">
        <v>100</v>
      </c>
      <c r="G26" s="28">
        <v>699</v>
      </c>
      <c r="H26" s="38"/>
      <c r="I26" s="30">
        <v>25.035765379113016</v>
      </c>
      <c r="J26" s="30">
        <v>10.014306151645208</v>
      </c>
      <c r="K26" s="30">
        <v>10.157367668097281</v>
      </c>
      <c r="L26" s="523">
        <v>54.792560801144496</v>
      </c>
      <c r="M26" s="31">
        <v>14.306151645207441</v>
      </c>
    </row>
    <row r="27" spans="1:13" ht="12.6" thickBot="1" x14ac:dyDescent="0.45">
      <c r="A27" s="22" t="s">
        <v>397</v>
      </c>
      <c r="B27" s="23"/>
      <c r="C27" s="28"/>
      <c r="D27" s="28">
        <v>1136</v>
      </c>
      <c r="E27" s="28">
        <v>79</v>
      </c>
      <c r="F27" s="29"/>
      <c r="G27" s="28">
        <v>1215</v>
      </c>
      <c r="H27" s="38"/>
      <c r="I27" s="30">
        <v>0</v>
      </c>
      <c r="J27" s="30">
        <v>0</v>
      </c>
      <c r="K27" s="30">
        <v>93.497942386831284</v>
      </c>
      <c r="L27" s="26">
        <v>6.5020576131687244</v>
      </c>
      <c r="M27" s="31">
        <v>0</v>
      </c>
    </row>
    <row r="28" spans="1:13" ht="12.6" thickBot="1" x14ac:dyDescent="0.45">
      <c r="A28" s="259" t="s">
        <v>30</v>
      </c>
      <c r="B28" s="260">
        <v>140602</v>
      </c>
      <c r="C28" s="260">
        <v>73259</v>
      </c>
      <c r="D28" s="260">
        <v>31719</v>
      </c>
      <c r="E28" s="260">
        <v>416458</v>
      </c>
      <c r="F28" s="261">
        <v>247666</v>
      </c>
      <c r="G28" s="260">
        <v>662038</v>
      </c>
      <c r="H28" s="39"/>
      <c r="I28" s="262">
        <v>21.237753724106469</v>
      </c>
      <c r="J28" s="262">
        <v>11.065679009362</v>
      </c>
      <c r="K28" s="262">
        <v>4.7911147094275552</v>
      </c>
      <c r="L28" s="263">
        <v>62.90545255710397</v>
      </c>
      <c r="M28" s="264">
        <v>37.409635096474823</v>
      </c>
    </row>
    <row r="29" spans="1:13" x14ac:dyDescent="0.4">
      <c r="A29" s="249" t="s">
        <v>31</v>
      </c>
    </row>
    <row r="30" spans="1:13" x14ac:dyDescent="0.4">
      <c r="A30" s="6"/>
      <c r="B30" s="3"/>
      <c r="C30" s="32"/>
      <c r="G30" s="33"/>
      <c r="H30" s="36"/>
    </row>
    <row r="31" spans="1:13" x14ac:dyDescent="0.4">
      <c r="A31" s="6"/>
      <c r="B31" s="3"/>
      <c r="C31" s="32"/>
      <c r="G31" s="33"/>
      <c r="H31" s="36"/>
    </row>
    <row r="32" spans="1:13" x14ac:dyDescent="0.4">
      <c r="A32" s="6"/>
      <c r="B32" s="3"/>
      <c r="C32" s="32"/>
      <c r="G32" s="33"/>
      <c r="H32" s="36"/>
    </row>
    <row r="33" spans="1:2" x14ac:dyDescent="0.4">
      <c r="A33" s="6"/>
      <c r="B33" s="3"/>
    </row>
  </sheetData>
  <mergeCells count="12">
    <mergeCell ref="M5:M6"/>
    <mergeCell ref="A5:A6"/>
    <mergeCell ref="B5:B6"/>
    <mergeCell ref="C5:C6"/>
    <mergeCell ref="D5:D6"/>
    <mergeCell ref="E5:E6"/>
    <mergeCell ref="F5:F6"/>
    <mergeCell ref="G5:G6"/>
    <mergeCell ref="I5:I6"/>
    <mergeCell ref="J5:J6"/>
    <mergeCell ref="K5:K6"/>
    <mergeCell ref="L5:L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&amp;RFonte: Tab. 1</oddFooter>
  </headerFooter>
  <rowBreaks count="1" manualBreakCount="1">
    <brk id="3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31"/>
  <sheetViews>
    <sheetView workbookViewId="0">
      <selection activeCell="B25" sqref="B3:N25"/>
    </sheetView>
  </sheetViews>
  <sheetFormatPr defaultColWidth="8.83203125" defaultRowHeight="12.3" x14ac:dyDescent="0.4"/>
  <cols>
    <col min="2" max="2" width="31" customWidth="1"/>
    <col min="3" max="8" width="7.44140625" customWidth="1"/>
    <col min="9" max="9" width="8.83203125" customWidth="1"/>
    <col min="10" max="10" width="7.44140625" customWidth="1"/>
    <col min="11" max="11" width="8.5546875" customWidth="1"/>
    <col min="12" max="14" width="7.44140625" customWidth="1"/>
  </cols>
  <sheetData>
    <row r="1" spans="1:14" ht="15" x14ac:dyDescent="0.5">
      <c r="A1" s="368"/>
      <c r="B1" s="747" t="s">
        <v>422</v>
      </c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</row>
    <row r="2" spans="1:14" ht="15.3" thickBot="1" x14ac:dyDescent="0.55000000000000004">
      <c r="A2" s="368"/>
      <c r="B2" s="101"/>
      <c r="C2" s="2"/>
      <c r="D2" s="2"/>
      <c r="E2" s="2"/>
      <c r="F2" s="2"/>
      <c r="G2" s="2"/>
      <c r="H2" s="2"/>
      <c r="I2" s="2"/>
      <c r="J2" s="2"/>
      <c r="K2" s="2"/>
    </row>
    <row r="3" spans="1:14" ht="15" x14ac:dyDescent="0.5">
      <c r="A3" s="368"/>
      <c r="B3" s="748" t="s">
        <v>0</v>
      </c>
      <c r="C3" s="699" t="s">
        <v>95</v>
      </c>
      <c r="D3" s="699"/>
      <c r="E3" s="621"/>
      <c r="F3" s="699" t="s">
        <v>96</v>
      </c>
      <c r="G3" s="699"/>
      <c r="H3" s="621"/>
      <c r="I3" s="699" t="s">
        <v>110</v>
      </c>
      <c r="J3" s="699"/>
      <c r="K3" s="621"/>
      <c r="L3" s="698" t="s">
        <v>30</v>
      </c>
      <c r="M3" s="699"/>
      <c r="N3" s="621"/>
    </row>
    <row r="4" spans="1:14" ht="12.75" customHeight="1" thickBot="1" x14ac:dyDescent="0.45">
      <c r="A4" s="2"/>
      <c r="B4" s="749"/>
      <c r="C4" s="701"/>
      <c r="D4" s="701"/>
      <c r="E4" s="622"/>
      <c r="F4" s="701"/>
      <c r="G4" s="701"/>
      <c r="H4" s="622"/>
      <c r="I4" s="701"/>
      <c r="J4" s="701"/>
      <c r="K4" s="622"/>
      <c r="L4" s="700"/>
      <c r="M4" s="701"/>
      <c r="N4" s="622"/>
    </row>
    <row r="5" spans="1:14" ht="12.6" thickBot="1" x14ac:dyDescent="0.45">
      <c r="A5" s="2"/>
      <c r="B5" s="750"/>
      <c r="C5" s="320" t="s">
        <v>7</v>
      </c>
      <c r="D5" s="320" t="s">
        <v>8</v>
      </c>
      <c r="E5" s="321" t="s">
        <v>9</v>
      </c>
      <c r="F5" s="320" t="s">
        <v>7</v>
      </c>
      <c r="G5" s="320" t="s">
        <v>8</v>
      </c>
      <c r="H5" s="321" t="s">
        <v>9</v>
      </c>
      <c r="I5" s="320" t="s">
        <v>7</v>
      </c>
      <c r="J5" s="320" t="s">
        <v>8</v>
      </c>
      <c r="K5" s="321" t="s">
        <v>9</v>
      </c>
      <c r="L5" s="320" t="s">
        <v>7</v>
      </c>
      <c r="M5" s="320" t="s">
        <v>8</v>
      </c>
      <c r="N5" s="321" t="s">
        <v>9</v>
      </c>
    </row>
    <row r="6" spans="1:14" x14ac:dyDescent="0.4">
      <c r="A6" s="2"/>
      <c r="B6" s="102" t="s">
        <v>10</v>
      </c>
      <c r="C6" s="13">
        <v>2828</v>
      </c>
      <c r="D6" s="13">
        <v>2336</v>
      </c>
      <c r="E6" s="13">
        <v>5164</v>
      </c>
      <c r="F6" s="13">
        <v>45</v>
      </c>
      <c r="G6" s="13">
        <v>41</v>
      </c>
      <c r="H6" s="13">
        <v>86</v>
      </c>
      <c r="I6" s="13">
        <v>16126</v>
      </c>
      <c r="J6" s="13">
        <v>5228</v>
      </c>
      <c r="K6" s="103">
        <v>21354</v>
      </c>
      <c r="L6" s="104">
        <v>18999</v>
      </c>
      <c r="M6" s="104">
        <v>7605</v>
      </c>
      <c r="N6" s="105">
        <v>26604</v>
      </c>
    </row>
    <row r="7" spans="1:14" x14ac:dyDescent="0.4">
      <c r="A7" s="2"/>
      <c r="B7" s="102" t="s">
        <v>12</v>
      </c>
      <c r="C7" s="13">
        <v>8</v>
      </c>
      <c r="D7" s="13">
        <v>10</v>
      </c>
      <c r="E7" s="13">
        <v>18</v>
      </c>
      <c r="F7" s="13">
        <v>0</v>
      </c>
      <c r="G7" s="13">
        <v>0</v>
      </c>
      <c r="H7" s="13">
        <v>0</v>
      </c>
      <c r="I7" s="13">
        <v>112</v>
      </c>
      <c r="J7" s="13">
        <v>108</v>
      </c>
      <c r="K7" s="103">
        <v>220</v>
      </c>
      <c r="L7" s="104">
        <v>120</v>
      </c>
      <c r="M7" s="104">
        <v>118</v>
      </c>
      <c r="N7" s="105">
        <v>238</v>
      </c>
    </row>
    <row r="8" spans="1:14" x14ac:dyDescent="0.4">
      <c r="A8" s="2"/>
      <c r="B8" s="102" t="s">
        <v>13</v>
      </c>
      <c r="C8" s="13">
        <v>27</v>
      </c>
      <c r="D8" s="13">
        <v>68</v>
      </c>
      <c r="E8" s="13">
        <v>95</v>
      </c>
      <c r="F8" s="13">
        <v>5</v>
      </c>
      <c r="G8" s="13">
        <v>5</v>
      </c>
      <c r="H8" s="13">
        <v>10</v>
      </c>
      <c r="I8" s="13">
        <v>23</v>
      </c>
      <c r="J8" s="13">
        <v>48</v>
      </c>
      <c r="K8" s="103">
        <v>71</v>
      </c>
      <c r="L8" s="104">
        <v>55</v>
      </c>
      <c r="M8" s="104">
        <v>121</v>
      </c>
      <c r="N8" s="105">
        <v>176</v>
      </c>
    </row>
    <row r="9" spans="1:14" x14ac:dyDescent="0.4">
      <c r="A9" s="2"/>
      <c r="B9" s="102" t="s">
        <v>14</v>
      </c>
      <c r="C9" s="13">
        <v>100</v>
      </c>
      <c r="D9" s="13">
        <v>436</v>
      </c>
      <c r="E9" s="13">
        <v>536</v>
      </c>
      <c r="F9" s="13">
        <v>1</v>
      </c>
      <c r="G9" s="13">
        <v>9</v>
      </c>
      <c r="H9" s="13">
        <v>10</v>
      </c>
      <c r="I9" s="13">
        <v>88</v>
      </c>
      <c r="J9" s="13">
        <v>295</v>
      </c>
      <c r="K9" s="103">
        <v>383</v>
      </c>
      <c r="L9" s="104">
        <v>189</v>
      </c>
      <c r="M9" s="104">
        <v>740</v>
      </c>
      <c r="N9" s="105">
        <v>929</v>
      </c>
    </row>
    <row r="10" spans="1:14" x14ac:dyDescent="0.4">
      <c r="A10" s="2"/>
      <c r="B10" s="102" t="s">
        <v>15</v>
      </c>
      <c r="C10" s="13">
        <v>8</v>
      </c>
      <c r="D10" s="13">
        <v>1</v>
      </c>
      <c r="E10" s="13">
        <v>9</v>
      </c>
      <c r="F10" s="13">
        <v>2</v>
      </c>
      <c r="G10" s="13">
        <v>1</v>
      </c>
      <c r="H10" s="13">
        <v>3</v>
      </c>
      <c r="I10" s="13">
        <v>1</v>
      </c>
      <c r="J10" s="13">
        <v>1</v>
      </c>
      <c r="K10" s="103">
        <v>2</v>
      </c>
      <c r="L10" s="104">
        <v>11</v>
      </c>
      <c r="M10" s="104">
        <v>3</v>
      </c>
      <c r="N10" s="105">
        <v>14</v>
      </c>
    </row>
    <row r="11" spans="1:14" x14ac:dyDescent="0.4">
      <c r="A11" s="2"/>
      <c r="B11" s="102" t="s">
        <v>16</v>
      </c>
      <c r="C11" s="13">
        <v>9</v>
      </c>
      <c r="D11" s="13">
        <v>19</v>
      </c>
      <c r="E11" s="13">
        <v>28</v>
      </c>
      <c r="F11" s="13">
        <v>0</v>
      </c>
      <c r="G11" s="13">
        <v>1</v>
      </c>
      <c r="H11" s="13">
        <v>1</v>
      </c>
      <c r="I11" s="13">
        <v>31</v>
      </c>
      <c r="J11" s="13">
        <v>19</v>
      </c>
      <c r="K11" s="103">
        <v>50</v>
      </c>
      <c r="L11" s="104">
        <v>40</v>
      </c>
      <c r="M11" s="104">
        <v>39</v>
      </c>
      <c r="N11" s="105">
        <v>79</v>
      </c>
    </row>
    <row r="12" spans="1:14" x14ac:dyDescent="0.4">
      <c r="A12" s="2"/>
      <c r="B12" s="102" t="s">
        <v>17</v>
      </c>
      <c r="C12" s="13">
        <v>33</v>
      </c>
      <c r="D12" s="13">
        <v>225</v>
      </c>
      <c r="E12" s="13">
        <v>258</v>
      </c>
      <c r="F12" s="13">
        <v>3</v>
      </c>
      <c r="G12" s="13">
        <v>8</v>
      </c>
      <c r="H12" s="13">
        <v>11</v>
      </c>
      <c r="I12" s="13">
        <v>80</v>
      </c>
      <c r="J12" s="13">
        <v>410</v>
      </c>
      <c r="K12" s="103">
        <v>490</v>
      </c>
      <c r="L12" s="104">
        <v>116</v>
      </c>
      <c r="M12" s="104">
        <v>643</v>
      </c>
      <c r="N12" s="105">
        <v>759</v>
      </c>
    </row>
    <row r="13" spans="1:14" x14ac:dyDescent="0.4">
      <c r="A13" s="2"/>
      <c r="B13" s="102" t="s">
        <v>38</v>
      </c>
      <c r="C13" s="13">
        <v>84</v>
      </c>
      <c r="D13" s="13">
        <v>132</v>
      </c>
      <c r="E13" s="13">
        <v>216</v>
      </c>
      <c r="F13" s="13">
        <v>1</v>
      </c>
      <c r="G13" s="13">
        <v>2</v>
      </c>
      <c r="H13" s="13">
        <v>3</v>
      </c>
      <c r="I13" s="13">
        <v>53</v>
      </c>
      <c r="J13" s="13">
        <v>27</v>
      </c>
      <c r="K13" s="103">
        <v>80</v>
      </c>
      <c r="L13" s="104">
        <v>138</v>
      </c>
      <c r="M13" s="104">
        <v>161</v>
      </c>
      <c r="N13" s="105">
        <v>299</v>
      </c>
    </row>
    <row r="14" spans="1:14" x14ac:dyDescent="0.4">
      <c r="A14" s="2"/>
      <c r="B14" s="102" t="s">
        <v>19</v>
      </c>
      <c r="C14" s="13">
        <v>5602</v>
      </c>
      <c r="D14" s="13">
        <v>18110</v>
      </c>
      <c r="E14" s="13">
        <v>23712</v>
      </c>
      <c r="F14" s="13">
        <v>306</v>
      </c>
      <c r="G14" s="13">
        <v>898</v>
      </c>
      <c r="H14" s="13">
        <v>1204</v>
      </c>
      <c r="I14" s="13">
        <v>665</v>
      </c>
      <c r="J14" s="13">
        <v>1369</v>
      </c>
      <c r="K14" s="103">
        <v>2034</v>
      </c>
      <c r="L14" s="104">
        <v>6573</v>
      </c>
      <c r="M14" s="104">
        <v>20377</v>
      </c>
      <c r="N14" s="105">
        <v>26950</v>
      </c>
    </row>
    <row r="15" spans="1:14" x14ac:dyDescent="0.4">
      <c r="A15" s="2"/>
      <c r="B15" s="102" t="s">
        <v>20</v>
      </c>
      <c r="C15" s="13">
        <v>1291</v>
      </c>
      <c r="D15" s="13">
        <v>1845</v>
      </c>
      <c r="E15" s="13">
        <v>3136</v>
      </c>
      <c r="F15" s="13">
        <v>56</v>
      </c>
      <c r="G15" s="13">
        <v>99</v>
      </c>
      <c r="H15" s="13">
        <v>155</v>
      </c>
      <c r="I15" s="13">
        <v>460</v>
      </c>
      <c r="J15" s="13">
        <v>403</v>
      </c>
      <c r="K15" s="103">
        <v>863</v>
      </c>
      <c r="L15" s="104">
        <v>1807</v>
      </c>
      <c r="M15" s="104">
        <v>2347</v>
      </c>
      <c r="N15" s="105">
        <v>4154</v>
      </c>
    </row>
    <row r="16" spans="1:14" x14ac:dyDescent="0.4">
      <c r="A16" s="2"/>
      <c r="B16" s="102" t="s">
        <v>21</v>
      </c>
      <c r="C16" s="13">
        <v>189</v>
      </c>
      <c r="D16" s="13">
        <v>406</v>
      </c>
      <c r="E16" s="13">
        <v>595</v>
      </c>
      <c r="F16" s="13">
        <v>14</v>
      </c>
      <c r="G16" s="13">
        <v>44</v>
      </c>
      <c r="H16" s="13">
        <v>58</v>
      </c>
      <c r="I16" s="13">
        <v>35</v>
      </c>
      <c r="J16" s="13">
        <v>4</v>
      </c>
      <c r="K16" s="103">
        <v>39</v>
      </c>
      <c r="L16" s="104">
        <v>238</v>
      </c>
      <c r="M16" s="104">
        <v>454</v>
      </c>
      <c r="N16" s="105">
        <v>692</v>
      </c>
    </row>
    <row r="17" spans="1:14" x14ac:dyDescent="0.4">
      <c r="A17" s="2"/>
      <c r="B17" s="102" t="s">
        <v>22</v>
      </c>
      <c r="C17" s="13">
        <v>1668</v>
      </c>
      <c r="D17" s="13">
        <v>3365</v>
      </c>
      <c r="E17" s="13">
        <v>5033</v>
      </c>
      <c r="F17" s="13">
        <v>90</v>
      </c>
      <c r="G17" s="13">
        <v>130</v>
      </c>
      <c r="H17" s="13">
        <v>220</v>
      </c>
      <c r="I17" s="13">
        <v>779</v>
      </c>
      <c r="J17" s="13">
        <v>948</v>
      </c>
      <c r="K17" s="103">
        <v>1727</v>
      </c>
      <c r="L17" s="104">
        <v>2537</v>
      </c>
      <c r="M17" s="104">
        <v>4443</v>
      </c>
      <c r="N17" s="105">
        <v>6980</v>
      </c>
    </row>
    <row r="18" spans="1:14" x14ac:dyDescent="0.4">
      <c r="A18" s="2"/>
      <c r="B18" s="102" t="s">
        <v>23</v>
      </c>
      <c r="C18" s="13">
        <v>8</v>
      </c>
      <c r="D18" s="13">
        <v>6</v>
      </c>
      <c r="E18" s="13">
        <v>14</v>
      </c>
      <c r="F18" s="13">
        <v>0</v>
      </c>
      <c r="G18" s="13">
        <v>0</v>
      </c>
      <c r="H18" s="13">
        <v>0</v>
      </c>
      <c r="I18" s="13">
        <v>61</v>
      </c>
      <c r="J18" s="13">
        <v>14</v>
      </c>
      <c r="K18" s="103">
        <v>75</v>
      </c>
      <c r="L18" s="104">
        <v>69</v>
      </c>
      <c r="M18" s="104">
        <v>20</v>
      </c>
      <c r="N18" s="105">
        <v>89</v>
      </c>
    </row>
    <row r="19" spans="1:14" x14ac:dyDescent="0.4">
      <c r="A19" s="2"/>
      <c r="B19" s="102" t="s">
        <v>24</v>
      </c>
      <c r="C19" s="13">
        <v>21</v>
      </c>
      <c r="D19" s="13">
        <v>12</v>
      </c>
      <c r="E19" s="13">
        <v>33</v>
      </c>
      <c r="F19" s="13">
        <v>0</v>
      </c>
      <c r="G19" s="13">
        <v>1</v>
      </c>
      <c r="H19" s="13">
        <v>1</v>
      </c>
      <c r="I19" s="13">
        <v>171</v>
      </c>
      <c r="J19" s="13">
        <v>47</v>
      </c>
      <c r="K19" s="103">
        <v>218</v>
      </c>
      <c r="L19" s="104">
        <v>192</v>
      </c>
      <c r="M19" s="104">
        <v>60</v>
      </c>
      <c r="N19" s="105">
        <v>252</v>
      </c>
    </row>
    <row r="20" spans="1:14" x14ac:dyDescent="0.4">
      <c r="A20" s="2"/>
      <c r="B20" s="102" t="s">
        <v>25</v>
      </c>
      <c r="C20" s="13">
        <v>4248</v>
      </c>
      <c r="D20" s="13">
        <v>8555</v>
      </c>
      <c r="E20" s="13">
        <v>12803</v>
      </c>
      <c r="F20" s="13">
        <v>383</v>
      </c>
      <c r="G20" s="13">
        <v>852</v>
      </c>
      <c r="H20" s="13">
        <v>1235</v>
      </c>
      <c r="I20" s="13">
        <v>313</v>
      </c>
      <c r="J20" s="13">
        <v>650</v>
      </c>
      <c r="K20" s="103">
        <v>963</v>
      </c>
      <c r="L20" s="104">
        <v>4944</v>
      </c>
      <c r="M20" s="104">
        <v>10057</v>
      </c>
      <c r="N20" s="105">
        <v>15001</v>
      </c>
    </row>
    <row r="21" spans="1:14" x14ac:dyDescent="0.4">
      <c r="A21" s="2"/>
      <c r="B21" s="102" t="s">
        <v>26</v>
      </c>
      <c r="C21" s="13">
        <v>6</v>
      </c>
      <c r="D21" s="13">
        <v>1</v>
      </c>
      <c r="E21" s="13">
        <v>7</v>
      </c>
      <c r="F21" s="13">
        <v>0</v>
      </c>
      <c r="G21" s="13">
        <v>1</v>
      </c>
      <c r="H21" s="13">
        <v>1</v>
      </c>
      <c r="I21" s="13">
        <v>4</v>
      </c>
      <c r="J21" s="13">
        <v>3</v>
      </c>
      <c r="K21" s="103">
        <v>7</v>
      </c>
      <c r="L21" s="104">
        <v>10</v>
      </c>
      <c r="M21" s="104">
        <v>5</v>
      </c>
      <c r="N21" s="105">
        <v>15</v>
      </c>
    </row>
    <row r="22" spans="1:14" x14ac:dyDescent="0.4">
      <c r="A22" s="2"/>
      <c r="B22" s="102" t="s">
        <v>27</v>
      </c>
      <c r="C22" s="13">
        <v>2275</v>
      </c>
      <c r="D22" s="13">
        <v>6005</v>
      </c>
      <c r="E22" s="13">
        <v>8280</v>
      </c>
      <c r="F22" s="13">
        <v>114</v>
      </c>
      <c r="G22" s="13">
        <v>384</v>
      </c>
      <c r="H22" s="13">
        <v>498</v>
      </c>
      <c r="I22" s="13">
        <v>98</v>
      </c>
      <c r="J22" s="13">
        <v>198</v>
      </c>
      <c r="K22" s="103">
        <v>296</v>
      </c>
      <c r="L22" s="104">
        <v>2487</v>
      </c>
      <c r="M22" s="104">
        <v>6587</v>
      </c>
      <c r="N22" s="105">
        <v>9074</v>
      </c>
    </row>
    <row r="23" spans="1:14" x14ac:dyDescent="0.4">
      <c r="A23" s="2"/>
      <c r="B23" s="102" t="s">
        <v>28</v>
      </c>
      <c r="C23" s="13">
        <v>219</v>
      </c>
      <c r="D23" s="13">
        <v>155</v>
      </c>
      <c r="E23" s="13">
        <v>374</v>
      </c>
      <c r="F23" s="13">
        <v>3</v>
      </c>
      <c r="G23" s="13">
        <v>0</v>
      </c>
      <c r="H23" s="13">
        <v>3</v>
      </c>
      <c r="I23" s="13">
        <v>65</v>
      </c>
      <c r="J23" s="13">
        <v>38</v>
      </c>
      <c r="K23" s="103">
        <v>103</v>
      </c>
      <c r="L23" s="104">
        <v>287</v>
      </c>
      <c r="M23" s="104">
        <v>193</v>
      </c>
      <c r="N23" s="105">
        <v>480</v>
      </c>
    </row>
    <row r="24" spans="1:14" ht="12.6" thickBot="1" x14ac:dyDescent="0.45">
      <c r="A24" s="2"/>
      <c r="B24" s="106" t="s">
        <v>29</v>
      </c>
      <c r="C24" s="17">
        <v>806</v>
      </c>
      <c r="D24" s="17">
        <v>1041</v>
      </c>
      <c r="E24" s="17">
        <v>1847</v>
      </c>
      <c r="F24" s="17">
        <v>51</v>
      </c>
      <c r="G24" s="17">
        <v>102</v>
      </c>
      <c r="H24" s="17">
        <v>153</v>
      </c>
      <c r="I24" s="17">
        <v>240</v>
      </c>
      <c r="J24" s="17">
        <v>295</v>
      </c>
      <c r="K24" s="107">
        <v>535</v>
      </c>
      <c r="L24" s="104">
        <v>1097</v>
      </c>
      <c r="M24" s="104">
        <v>1438</v>
      </c>
      <c r="N24" s="108">
        <v>2535</v>
      </c>
    </row>
    <row r="25" spans="1:14" ht="12.6" thickBot="1" x14ac:dyDescent="0.45">
      <c r="A25" s="2"/>
      <c r="B25" s="364" t="s">
        <v>30</v>
      </c>
      <c r="C25" s="254">
        <v>19430</v>
      </c>
      <c r="D25" s="254">
        <v>42728</v>
      </c>
      <c r="E25" s="254">
        <v>62158</v>
      </c>
      <c r="F25" s="254">
        <v>1074</v>
      </c>
      <c r="G25" s="254">
        <v>2578</v>
      </c>
      <c r="H25" s="254">
        <v>3652</v>
      </c>
      <c r="I25" s="254">
        <v>19405</v>
      </c>
      <c r="J25" s="254">
        <v>10105</v>
      </c>
      <c r="K25" s="255">
        <v>29510</v>
      </c>
      <c r="L25" s="254">
        <v>39909</v>
      </c>
      <c r="M25" s="254">
        <v>55411</v>
      </c>
      <c r="N25" s="369">
        <v>95320</v>
      </c>
    </row>
    <row r="26" spans="1:14" x14ac:dyDescent="0.4">
      <c r="B26" s="249" t="s">
        <v>111</v>
      </c>
    </row>
    <row r="31" spans="1:14" ht="15" x14ac:dyDescent="0.5">
      <c r="A31" s="746"/>
      <c r="B31" s="746"/>
      <c r="C31" s="746"/>
      <c r="D31" s="746"/>
      <c r="E31" s="746"/>
      <c r="F31" s="746"/>
      <c r="G31" s="746"/>
      <c r="H31" s="746"/>
    </row>
  </sheetData>
  <mergeCells count="7">
    <mergeCell ref="A31:H31"/>
    <mergeCell ref="B1:N1"/>
    <mergeCell ref="B3:B5"/>
    <mergeCell ref="C3:E4"/>
    <mergeCell ref="F3:H4"/>
    <mergeCell ref="I3:K4"/>
    <mergeCell ref="L3:N4"/>
  </mergeCells>
  <pageMargins left="0.7" right="0.7" top="0.75" bottom="0.75" header="0.3" footer="0.3"/>
  <pageSetup paperSize="9" orientation="portrait" horizontalDpi="4294967292" verticalDpi="429496729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7"/>
  <sheetViews>
    <sheetView workbookViewId="0">
      <selection activeCell="E1" sqref="E1"/>
    </sheetView>
  </sheetViews>
  <sheetFormatPr defaultColWidth="10.83203125" defaultRowHeight="12.3" x14ac:dyDescent="0.4"/>
  <cols>
    <col min="1" max="1" width="16.44140625" style="232" customWidth="1"/>
    <col min="2" max="2" width="11.44140625" style="232" customWidth="1"/>
    <col min="3" max="3" width="14.83203125" style="232" customWidth="1"/>
    <col min="4" max="4" width="15.5546875" style="232" customWidth="1"/>
    <col min="5" max="5" width="16" style="232" customWidth="1"/>
    <col min="6" max="6" width="12.5546875" style="232" customWidth="1"/>
    <col min="7" max="7" width="10.5546875" style="232" customWidth="1"/>
    <col min="8" max="8" width="4.5546875" style="232" customWidth="1"/>
    <col min="9" max="16384" width="10.83203125" style="232"/>
  </cols>
  <sheetData>
    <row r="1" spans="1:10" s="228" customFormat="1" ht="40" customHeight="1" x14ac:dyDescent="0.25">
      <c r="A1" s="234" t="s">
        <v>423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s="228" customFormat="1" ht="30.7" customHeight="1" x14ac:dyDescent="0.25"/>
    <row r="3" spans="1:10" s="228" customFormat="1" ht="32.200000000000003" customHeight="1" x14ac:dyDescent="0.25">
      <c r="A3" s="717" t="s">
        <v>311</v>
      </c>
      <c r="B3" s="751" t="s">
        <v>45</v>
      </c>
      <c r="C3" s="751" t="s">
        <v>46</v>
      </c>
      <c r="D3" s="751" t="s">
        <v>47</v>
      </c>
      <c r="E3" s="751" t="s">
        <v>389</v>
      </c>
      <c r="F3" s="751" t="s">
        <v>29</v>
      </c>
      <c r="G3" s="693" t="s">
        <v>9</v>
      </c>
    </row>
    <row r="4" spans="1:10" s="228" customFormat="1" ht="32.200000000000003" customHeight="1" x14ac:dyDescent="0.25">
      <c r="A4" s="717"/>
      <c r="B4" s="751"/>
      <c r="C4" s="751" t="s">
        <v>9</v>
      </c>
      <c r="D4" s="751" t="s">
        <v>9</v>
      </c>
      <c r="E4" s="751" t="s">
        <v>9</v>
      </c>
      <c r="F4" s="751" t="s">
        <v>9</v>
      </c>
      <c r="G4" s="693" t="s">
        <v>9</v>
      </c>
    </row>
    <row r="5" spans="1:10" s="228" customFormat="1" ht="26.25" customHeight="1" x14ac:dyDescent="0.4">
      <c r="A5" s="508" t="s">
        <v>316</v>
      </c>
      <c r="B5" s="505">
        <v>3857</v>
      </c>
      <c r="C5" s="505">
        <v>12</v>
      </c>
      <c r="D5" s="505">
        <v>1085</v>
      </c>
      <c r="E5" s="505">
        <v>755</v>
      </c>
      <c r="F5" s="505">
        <v>216</v>
      </c>
      <c r="G5" s="237">
        <v>5925</v>
      </c>
    </row>
    <row r="6" spans="1:10" s="228" customFormat="1" ht="26.25" customHeight="1" x14ac:dyDescent="0.4">
      <c r="A6" s="508" t="s">
        <v>318</v>
      </c>
      <c r="B6" s="505">
        <v>103</v>
      </c>
      <c r="C6" s="505"/>
      <c r="D6" s="505">
        <v>2</v>
      </c>
      <c r="E6" s="505">
        <v>8</v>
      </c>
      <c r="F6" s="505"/>
      <c r="G6" s="237">
        <v>113</v>
      </c>
    </row>
    <row r="7" spans="1:10" s="228" customFormat="1" ht="26.25" customHeight="1" x14ac:dyDescent="0.4">
      <c r="A7" s="508" t="s">
        <v>320</v>
      </c>
      <c r="B7" s="505">
        <v>15512</v>
      </c>
      <c r="C7" s="505">
        <v>20</v>
      </c>
      <c r="D7" s="505">
        <v>4220</v>
      </c>
      <c r="E7" s="505">
        <v>2690</v>
      </c>
      <c r="F7" s="505">
        <v>207</v>
      </c>
      <c r="G7" s="237">
        <v>22649</v>
      </c>
    </row>
    <row r="8" spans="1:10" s="228" customFormat="1" ht="26.25" customHeight="1" x14ac:dyDescent="0.4">
      <c r="A8" s="508" t="s">
        <v>322</v>
      </c>
      <c r="B8" s="505">
        <v>598</v>
      </c>
      <c r="C8" s="505">
        <v>1</v>
      </c>
      <c r="D8" s="505">
        <v>119</v>
      </c>
      <c r="E8" s="505">
        <v>106</v>
      </c>
      <c r="F8" s="505">
        <v>32</v>
      </c>
      <c r="G8" s="237">
        <v>856</v>
      </c>
    </row>
    <row r="9" spans="1:10" s="228" customFormat="1" ht="26.25" customHeight="1" x14ac:dyDescent="0.4">
      <c r="A9" s="508" t="s">
        <v>324</v>
      </c>
      <c r="B9" s="505">
        <v>276</v>
      </c>
      <c r="C9" s="505">
        <v>1</v>
      </c>
      <c r="D9" s="505">
        <v>113</v>
      </c>
      <c r="E9" s="505">
        <v>50</v>
      </c>
      <c r="F9" s="505">
        <v>4</v>
      </c>
      <c r="G9" s="237">
        <v>444</v>
      </c>
    </row>
    <row r="10" spans="1:10" s="228" customFormat="1" ht="26.25" customHeight="1" x14ac:dyDescent="0.4">
      <c r="A10" s="508" t="s">
        <v>326</v>
      </c>
      <c r="B10" s="505">
        <v>2563</v>
      </c>
      <c r="C10" s="505">
        <v>4</v>
      </c>
      <c r="D10" s="505">
        <v>668</v>
      </c>
      <c r="E10" s="505">
        <v>403</v>
      </c>
      <c r="F10" s="505">
        <v>120</v>
      </c>
      <c r="G10" s="237">
        <v>3758</v>
      </c>
    </row>
    <row r="11" spans="1:10" s="228" customFormat="1" ht="26.25" customHeight="1" x14ac:dyDescent="0.4">
      <c r="A11" s="508" t="s">
        <v>328</v>
      </c>
      <c r="B11" s="505">
        <v>1035</v>
      </c>
      <c r="C11" s="505">
        <v>1</v>
      </c>
      <c r="D11" s="505">
        <v>169</v>
      </c>
      <c r="E11" s="505">
        <v>263</v>
      </c>
      <c r="F11" s="505"/>
      <c r="G11" s="237">
        <v>1468</v>
      </c>
    </row>
    <row r="12" spans="1:10" s="228" customFormat="1" ht="26.25" customHeight="1" x14ac:dyDescent="0.4">
      <c r="A12" s="508" t="s">
        <v>330</v>
      </c>
      <c r="B12" s="505">
        <v>536</v>
      </c>
      <c r="C12" s="505">
        <v>2</v>
      </c>
      <c r="D12" s="505">
        <v>71</v>
      </c>
      <c r="E12" s="505">
        <v>49</v>
      </c>
      <c r="F12" s="505">
        <v>26</v>
      </c>
      <c r="G12" s="237">
        <v>684</v>
      </c>
    </row>
    <row r="13" spans="1:10" s="228" customFormat="1" ht="26.25" customHeight="1" x14ac:dyDescent="0.4">
      <c r="A13" s="508" t="s">
        <v>332</v>
      </c>
      <c r="B13" s="505">
        <v>7254</v>
      </c>
      <c r="C13" s="505">
        <v>22</v>
      </c>
      <c r="D13" s="505">
        <v>1036</v>
      </c>
      <c r="E13" s="505">
        <v>826</v>
      </c>
      <c r="F13" s="505">
        <v>233</v>
      </c>
      <c r="G13" s="237">
        <v>9371</v>
      </c>
    </row>
    <row r="14" spans="1:10" s="228" customFormat="1" ht="26.25" customHeight="1" x14ac:dyDescent="0.4">
      <c r="A14" s="508" t="s">
        <v>334</v>
      </c>
      <c r="B14" s="505">
        <v>2386</v>
      </c>
      <c r="C14" s="505">
        <v>4</v>
      </c>
      <c r="D14" s="505">
        <v>672</v>
      </c>
      <c r="E14" s="505">
        <v>322</v>
      </c>
      <c r="F14" s="505">
        <v>79</v>
      </c>
      <c r="G14" s="237">
        <v>3463</v>
      </c>
    </row>
    <row r="15" spans="1:10" s="228" customFormat="1" ht="26.25" customHeight="1" x14ac:dyDescent="0.4">
      <c r="A15" s="508" t="s">
        <v>336</v>
      </c>
      <c r="B15" s="505">
        <v>443</v>
      </c>
      <c r="C15" s="505">
        <v>1</v>
      </c>
      <c r="D15" s="505">
        <v>89</v>
      </c>
      <c r="E15" s="505">
        <v>80</v>
      </c>
      <c r="F15" s="505">
        <v>22</v>
      </c>
      <c r="G15" s="237">
        <v>635</v>
      </c>
    </row>
    <row r="16" spans="1:10" s="228" customFormat="1" ht="26.25" customHeight="1" x14ac:dyDescent="0.4">
      <c r="A16" s="508" t="s">
        <v>338</v>
      </c>
      <c r="B16" s="505">
        <v>1364</v>
      </c>
      <c r="C16" s="505">
        <v>4</v>
      </c>
      <c r="D16" s="505">
        <v>286</v>
      </c>
      <c r="E16" s="505">
        <v>232</v>
      </c>
      <c r="F16" s="505">
        <v>74</v>
      </c>
      <c r="G16" s="237">
        <v>1960</v>
      </c>
    </row>
    <row r="17" spans="1:7" s="228" customFormat="1" ht="26.25" customHeight="1" x14ac:dyDescent="0.4">
      <c r="A17" s="508" t="s">
        <v>340</v>
      </c>
      <c r="B17" s="505">
        <v>10628</v>
      </c>
      <c r="C17" s="505">
        <v>65</v>
      </c>
      <c r="D17" s="505">
        <v>1875</v>
      </c>
      <c r="E17" s="505">
        <v>1186</v>
      </c>
      <c r="F17" s="505">
        <v>475</v>
      </c>
      <c r="G17" s="237">
        <v>14229</v>
      </c>
    </row>
    <row r="18" spans="1:7" s="228" customFormat="1" ht="26.25" customHeight="1" x14ac:dyDescent="0.4">
      <c r="A18" s="508" t="s">
        <v>342</v>
      </c>
      <c r="B18" s="505">
        <v>1563</v>
      </c>
      <c r="C18" s="505">
        <v>4</v>
      </c>
      <c r="D18" s="505">
        <v>425</v>
      </c>
      <c r="E18" s="505">
        <v>195</v>
      </c>
      <c r="F18" s="505">
        <v>72</v>
      </c>
      <c r="G18" s="237">
        <v>2259</v>
      </c>
    </row>
    <row r="19" spans="1:7" s="228" customFormat="1" ht="26.25" customHeight="1" x14ac:dyDescent="0.4">
      <c r="A19" s="508" t="s">
        <v>344</v>
      </c>
      <c r="B19" s="505">
        <v>179</v>
      </c>
      <c r="C19" s="505">
        <v>5</v>
      </c>
      <c r="D19" s="505">
        <v>45</v>
      </c>
      <c r="E19" s="505">
        <v>25</v>
      </c>
      <c r="F19" s="505">
        <v>15</v>
      </c>
      <c r="G19" s="237">
        <v>269</v>
      </c>
    </row>
    <row r="20" spans="1:7" s="228" customFormat="1" ht="26.25" customHeight="1" x14ac:dyDescent="0.4">
      <c r="A20" s="508" t="s">
        <v>346</v>
      </c>
      <c r="B20" s="505">
        <v>7508</v>
      </c>
      <c r="C20" s="505">
        <v>81</v>
      </c>
      <c r="D20" s="505">
        <v>1428</v>
      </c>
      <c r="E20" s="505">
        <v>880</v>
      </c>
      <c r="F20" s="505">
        <v>324</v>
      </c>
      <c r="G20" s="237">
        <v>10221</v>
      </c>
    </row>
    <row r="21" spans="1:7" s="228" customFormat="1" ht="26.25" customHeight="1" x14ac:dyDescent="0.4">
      <c r="A21" s="508" t="s">
        <v>348</v>
      </c>
      <c r="B21" s="505">
        <v>3624</v>
      </c>
      <c r="C21" s="505">
        <v>31</v>
      </c>
      <c r="D21" s="505">
        <v>1042</v>
      </c>
      <c r="E21" s="505">
        <v>396</v>
      </c>
      <c r="F21" s="505">
        <v>99</v>
      </c>
      <c r="G21" s="237">
        <v>5192</v>
      </c>
    </row>
    <row r="22" spans="1:7" s="228" customFormat="1" ht="26.25" customHeight="1" x14ac:dyDescent="0.4">
      <c r="A22" s="508" t="s">
        <v>350</v>
      </c>
      <c r="B22" s="505">
        <v>110</v>
      </c>
      <c r="C22" s="505"/>
      <c r="D22" s="505">
        <v>129</v>
      </c>
      <c r="E22" s="505">
        <v>23</v>
      </c>
      <c r="F22" s="505">
        <v>5</v>
      </c>
      <c r="G22" s="237">
        <v>267</v>
      </c>
    </row>
    <row r="23" spans="1:7" s="228" customFormat="1" ht="26.25" customHeight="1" x14ac:dyDescent="0.4">
      <c r="A23" s="508" t="s">
        <v>352</v>
      </c>
      <c r="B23" s="505">
        <v>1758</v>
      </c>
      <c r="C23" s="505">
        <v>13</v>
      </c>
      <c r="D23" s="505">
        <v>345</v>
      </c>
      <c r="E23" s="505">
        <v>196</v>
      </c>
      <c r="F23" s="505">
        <v>179</v>
      </c>
      <c r="G23" s="237">
        <v>2491</v>
      </c>
    </row>
    <row r="24" spans="1:7" s="228" customFormat="1" ht="26.25" customHeight="1" x14ac:dyDescent="0.4">
      <c r="A24" s="508" t="s">
        <v>354</v>
      </c>
      <c r="B24" s="505">
        <v>5024</v>
      </c>
      <c r="C24" s="505">
        <v>55</v>
      </c>
      <c r="D24" s="505">
        <v>976</v>
      </c>
      <c r="E24" s="505">
        <v>679</v>
      </c>
      <c r="F24" s="505">
        <v>230</v>
      </c>
      <c r="G24" s="237">
        <v>6964</v>
      </c>
    </row>
    <row r="25" spans="1:7" s="228" customFormat="1" ht="26.25" customHeight="1" x14ac:dyDescent="0.4">
      <c r="A25" s="521" t="s">
        <v>356</v>
      </c>
      <c r="B25" s="505">
        <v>1553</v>
      </c>
      <c r="C25" s="505">
        <v>15</v>
      </c>
      <c r="D25" s="505">
        <v>221</v>
      </c>
      <c r="E25" s="505">
        <v>190</v>
      </c>
      <c r="F25" s="505">
        <v>123</v>
      </c>
      <c r="G25" s="237">
        <v>2102</v>
      </c>
    </row>
    <row r="26" spans="1:7" s="228" customFormat="1" ht="26.25" customHeight="1" x14ac:dyDescent="0.4">
      <c r="A26" s="372" t="s">
        <v>30</v>
      </c>
      <c r="B26" s="371">
        <v>67874</v>
      </c>
      <c r="C26" s="371">
        <v>341</v>
      </c>
      <c r="D26" s="371">
        <v>15016</v>
      </c>
      <c r="E26" s="371">
        <v>9554</v>
      </c>
      <c r="F26" s="371">
        <v>2535</v>
      </c>
      <c r="G26" s="371">
        <v>95320</v>
      </c>
    </row>
    <row r="27" spans="1:7" s="228" customFormat="1" ht="11.4" x14ac:dyDescent="0.4">
      <c r="A27" s="249" t="s">
        <v>111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1:N27"/>
  <sheetViews>
    <sheetView topLeftCell="A4" workbookViewId="0">
      <selection activeCell="B27" sqref="B27"/>
    </sheetView>
  </sheetViews>
  <sheetFormatPr defaultColWidth="8.83203125" defaultRowHeight="12.3" x14ac:dyDescent="0.4"/>
  <cols>
    <col min="2" max="2" width="29.5546875" customWidth="1"/>
    <col min="3" max="14" width="7.44140625" customWidth="1"/>
  </cols>
  <sheetData>
    <row r="1" spans="2:14" x14ac:dyDescent="0.4">
      <c r="B1" s="747" t="s">
        <v>424</v>
      </c>
      <c r="C1" s="747"/>
      <c r="D1" s="747"/>
      <c r="E1" s="747"/>
      <c r="F1" s="747"/>
      <c r="G1" s="747"/>
      <c r="H1" s="747"/>
      <c r="I1" s="747"/>
      <c r="J1" s="747"/>
      <c r="K1" s="747"/>
      <c r="L1" s="747"/>
      <c r="M1" s="747"/>
      <c r="N1" s="747"/>
    </row>
    <row r="2" spans="2:14" x14ac:dyDescent="0.4"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"/>
    </row>
    <row r="3" spans="2:14" ht="12.6" thickBot="1" x14ac:dyDescent="0.45"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"/>
    </row>
    <row r="4" spans="2:14" x14ac:dyDescent="0.4">
      <c r="B4" s="748" t="s">
        <v>0</v>
      </c>
      <c r="C4" s="698" t="s">
        <v>95</v>
      </c>
      <c r="D4" s="699"/>
      <c r="E4" s="621"/>
      <c r="F4" s="698" t="s">
        <v>96</v>
      </c>
      <c r="G4" s="699"/>
      <c r="H4" s="621"/>
      <c r="I4" s="699" t="s">
        <v>110</v>
      </c>
      <c r="J4" s="699"/>
      <c r="K4" s="621"/>
      <c r="L4" s="698" t="s">
        <v>30</v>
      </c>
      <c r="M4" s="699"/>
      <c r="N4" s="621"/>
    </row>
    <row r="5" spans="2:14" ht="12.6" thickBot="1" x14ac:dyDescent="0.45">
      <c r="B5" s="749"/>
      <c r="C5" s="700"/>
      <c r="D5" s="701"/>
      <c r="E5" s="622"/>
      <c r="F5" s="700"/>
      <c r="G5" s="701"/>
      <c r="H5" s="622"/>
      <c r="I5" s="701"/>
      <c r="J5" s="701"/>
      <c r="K5" s="622"/>
      <c r="L5" s="700"/>
      <c r="M5" s="701"/>
      <c r="N5" s="622"/>
    </row>
    <row r="6" spans="2:14" ht="12.6" thickBot="1" x14ac:dyDescent="0.45">
      <c r="B6" s="750"/>
      <c r="C6" s="373" t="s">
        <v>7</v>
      </c>
      <c r="D6" s="320" t="s">
        <v>8</v>
      </c>
      <c r="E6" s="321" t="s">
        <v>9</v>
      </c>
      <c r="F6" s="373" t="s">
        <v>7</v>
      </c>
      <c r="G6" s="320" t="s">
        <v>8</v>
      </c>
      <c r="H6" s="321" t="s">
        <v>9</v>
      </c>
      <c r="I6" s="320" t="s">
        <v>7</v>
      </c>
      <c r="J6" s="320" t="s">
        <v>8</v>
      </c>
      <c r="K6" s="321" t="s">
        <v>9</v>
      </c>
      <c r="L6" s="373" t="s">
        <v>7</v>
      </c>
      <c r="M6" s="320" t="s">
        <v>8</v>
      </c>
      <c r="N6" s="321" t="s">
        <v>9</v>
      </c>
    </row>
    <row r="7" spans="2:14" x14ac:dyDescent="0.4">
      <c r="B7" s="109" t="s">
        <v>10</v>
      </c>
      <c r="C7" s="110">
        <v>39</v>
      </c>
      <c r="D7" s="13">
        <v>31</v>
      </c>
      <c r="E7" s="103">
        <v>70</v>
      </c>
      <c r="F7" s="110">
        <v>0</v>
      </c>
      <c r="G7" s="13">
        <v>1</v>
      </c>
      <c r="H7" s="103">
        <v>1</v>
      </c>
      <c r="I7" s="111">
        <v>3710</v>
      </c>
      <c r="J7" s="13">
        <v>1109</v>
      </c>
      <c r="K7" s="103">
        <v>4819</v>
      </c>
      <c r="L7" s="110">
        <v>3749</v>
      </c>
      <c r="M7" s="13">
        <v>1141</v>
      </c>
      <c r="N7" s="103">
        <v>4890</v>
      </c>
    </row>
    <row r="8" spans="2:14" x14ac:dyDescent="0.4">
      <c r="B8" s="109" t="s">
        <v>12</v>
      </c>
      <c r="C8" s="110">
        <v>0</v>
      </c>
      <c r="D8" s="13">
        <v>0</v>
      </c>
      <c r="E8" s="103">
        <v>0</v>
      </c>
      <c r="F8" s="110">
        <v>0</v>
      </c>
      <c r="G8" s="13">
        <v>0</v>
      </c>
      <c r="H8" s="103">
        <v>0</v>
      </c>
      <c r="I8" s="111">
        <v>13</v>
      </c>
      <c r="J8" s="13">
        <v>5</v>
      </c>
      <c r="K8" s="103">
        <v>18</v>
      </c>
      <c r="L8" s="110">
        <v>13</v>
      </c>
      <c r="M8" s="13">
        <v>5</v>
      </c>
      <c r="N8" s="103">
        <v>18</v>
      </c>
    </row>
    <row r="9" spans="2:14" x14ac:dyDescent="0.4">
      <c r="B9" s="109" t="s">
        <v>13</v>
      </c>
      <c r="C9" s="110">
        <v>1</v>
      </c>
      <c r="D9" s="13">
        <v>4</v>
      </c>
      <c r="E9" s="103">
        <v>5</v>
      </c>
      <c r="F9" s="110">
        <v>0</v>
      </c>
      <c r="G9" s="13">
        <v>1</v>
      </c>
      <c r="H9" s="103">
        <v>1</v>
      </c>
      <c r="I9" s="111">
        <v>0</v>
      </c>
      <c r="J9" s="13">
        <v>3</v>
      </c>
      <c r="K9" s="103">
        <v>3</v>
      </c>
      <c r="L9" s="110">
        <v>1</v>
      </c>
      <c r="M9" s="13">
        <v>8</v>
      </c>
      <c r="N9" s="103">
        <v>9</v>
      </c>
    </row>
    <row r="10" spans="2:14" x14ac:dyDescent="0.4">
      <c r="B10" s="109" t="s">
        <v>14</v>
      </c>
      <c r="C10" s="110">
        <v>2</v>
      </c>
      <c r="D10" s="13">
        <v>27</v>
      </c>
      <c r="E10" s="103">
        <v>29</v>
      </c>
      <c r="F10" s="110">
        <v>0</v>
      </c>
      <c r="G10" s="13">
        <v>1</v>
      </c>
      <c r="H10" s="103">
        <v>1</v>
      </c>
      <c r="I10" s="111">
        <v>15</v>
      </c>
      <c r="J10" s="13">
        <v>67</v>
      </c>
      <c r="K10" s="103">
        <v>82</v>
      </c>
      <c r="L10" s="110">
        <v>17</v>
      </c>
      <c r="M10" s="13">
        <v>95</v>
      </c>
      <c r="N10" s="103">
        <v>112</v>
      </c>
    </row>
    <row r="11" spans="2:14" x14ac:dyDescent="0.4">
      <c r="B11" s="109" t="s">
        <v>15</v>
      </c>
      <c r="C11" s="110">
        <v>0</v>
      </c>
      <c r="D11" s="13">
        <v>1</v>
      </c>
      <c r="E11" s="103">
        <v>1</v>
      </c>
      <c r="F11" s="110">
        <v>0</v>
      </c>
      <c r="G11" s="13">
        <v>0</v>
      </c>
      <c r="H11" s="103">
        <v>0</v>
      </c>
      <c r="I11" s="111">
        <v>0</v>
      </c>
      <c r="J11" s="13">
        <v>0</v>
      </c>
      <c r="K11" s="103">
        <v>0</v>
      </c>
      <c r="L11" s="110">
        <v>0</v>
      </c>
      <c r="M11" s="13">
        <v>1</v>
      </c>
      <c r="N11" s="103">
        <v>1</v>
      </c>
    </row>
    <row r="12" spans="2:14" x14ac:dyDescent="0.4">
      <c r="B12" s="109" t="s">
        <v>16</v>
      </c>
      <c r="C12" s="110">
        <v>0</v>
      </c>
      <c r="D12" s="13">
        <v>0</v>
      </c>
      <c r="E12" s="103">
        <v>0</v>
      </c>
      <c r="F12" s="110">
        <v>0</v>
      </c>
      <c r="G12" s="13">
        <v>0</v>
      </c>
      <c r="H12" s="103">
        <v>0</v>
      </c>
      <c r="I12" s="111">
        <v>6</v>
      </c>
      <c r="J12" s="13">
        <v>2</v>
      </c>
      <c r="K12" s="103">
        <v>8</v>
      </c>
      <c r="L12" s="110">
        <v>6</v>
      </c>
      <c r="M12" s="13">
        <v>2</v>
      </c>
      <c r="N12" s="103">
        <v>8</v>
      </c>
    </row>
    <row r="13" spans="2:14" x14ac:dyDescent="0.4">
      <c r="B13" s="109" t="s">
        <v>17</v>
      </c>
      <c r="C13" s="110">
        <v>0</v>
      </c>
      <c r="D13" s="13">
        <v>1</v>
      </c>
      <c r="E13" s="103">
        <v>1</v>
      </c>
      <c r="F13" s="110">
        <v>0</v>
      </c>
      <c r="G13" s="13">
        <v>0</v>
      </c>
      <c r="H13" s="103">
        <v>0</v>
      </c>
      <c r="I13" s="111">
        <v>1</v>
      </c>
      <c r="J13" s="13">
        <v>9</v>
      </c>
      <c r="K13" s="103">
        <v>10</v>
      </c>
      <c r="L13" s="110">
        <v>1</v>
      </c>
      <c r="M13" s="13">
        <v>10</v>
      </c>
      <c r="N13" s="103">
        <v>11</v>
      </c>
    </row>
    <row r="14" spans="2:14" x14ac:dyDescent="0.4">
      <c r="B14" s="109" t="s">
        <v>38</v>
      </c>
      <c r="C14" s="110">
        <v>4</v>
      </c>
      <c r="D14" s="13">
        <v>17</v>
      </c>
      <c r="E14" s="103">
        <v>21</v>
      </c>
      <c r="F14" s="110">
        <v>1</v>
      </c>
      <c r="G14" s="13">
        <v>0</v>
      </c>
      <c r="H14" s="103">
        <v>1</v>
      </c>
      <c r="I14" s="111">
        <v>15</v>
      </c>
      <c r="J14" s="13">
        <v>16</v>
      </c>
      <c r="K14" s="103">
        <v>31</v>
      </c>
      <c r="L14" s="110">
        <v>20</v>
      </c>
      <c r="M14" s="13">
        <v>33</v>
      </c>
      <c r="N14" s="103">
        <v>53</v>
      </c>
    </row>
    <row r="15" spans="2:14" x14ac:dyDescent="0.4">
      <c r="B15" s="109" t="s">
        <v>19</v>
      </c>
      <c r="C15" s="110">
        <v>256</v>
      </c>
      <c r="D15" s="13">
        <v>1038</v>
      </c>
      <c r="E15" s="103">
        <v>1294</v>
      </c>
      <c r="F15" s="110">
        <v>29</v>
      </c>
      <c r="G15" s="13">
        <v>66</v>
      </c>
      <c r="H15" s="103">
        <v>95</v>
      </c>
      <c r="I15" s="111">
        <v>111</v>
      </c>
      <c r="J15" s="13">
        <v>245</v>
      </c>
      <c r="K15" s="103">
        <v>356</v>
      </c>
      <c r="L15" s="110">
        <v>396</v>
      </c>
      <c r="M15" s="13">
        <v>1349</v>
      </c>
      <c r="N15" s="103">
        <v>1745</v>
      </c>
    </row>
    <row r="16" spans="2:14" x14ac:dyDescent="0.4">
      <c r="B16" s="109" t="s">
        <v>20</v>
      </c>
      <c r="C16" s="110">
        <v>118</v>
      </c>
      <c r="D16" s="13">
        <v>105</v>
      </c>
      <c r="E16" s="103">
        <v>223</v>
      </c>
      <c r="F16" s="110">
        <v>0</v>
      </c>
      <c r="G16" s="13">
        <v>5</v>
      </c>
      <c r="H16" s="103">
        <v>5</v>
      </c>
      <c r="I16" s="111">
        <v>29</v>
      </c>
      <c r="J16" s="13">
        <v>27</v>
      </c>
      <c r="K16" s="103">
        <v>56</v>
      </c>
      <c r="L16" s="110">
        <v>147</v>
      </c>
      <c r="M16" s="13">
        <v>137</v>
      </c>
      <c r="N16" s="103">
        <v>284</v>
      </c>
    </row>
    <row r="17" spans="2:14" x14ac:dyDescent="0.4">
      <c r="B17" s="109" t="s">
        <v>21</v>
      </c>
      <c r="C17" s="110">
        <v>3</v>
      </c>
      <c r="D17" s="13">
        <v>28</v>
      </c>
      <c r="E17" s="103">
        <v>31</v>
      </c>
      <c r="F17" s="110">
        <v>2</v>
      </c>
      <c r="G17" s="13">
        <v>1</v>
      </c>
      <c r="H17" s="103">
        <v>3</v>
      </c>
      <c r="I17" s="111">
        <v>2</v>
      </c>
      <c r="J17" s="13">
        <v>3</v>
      </c>
      <c r="K17" s="103">
        <v>5</v>
      </c>
      <c r="L17" s="110">
        <v>7</v>
      </c>
      <c r="M17" s="13">
        <v>32</v>
      </c>
      <c r="N17" s="103">
        <v>39</v>
      </c>
    </row>
    <row r="18" spans="2:14" x14ac:dyDescent="0.4">
      <c r="B18" s="109" t="s">
        <v>22</v>
      </c>
      <c r="C18" s="110">
        <v>45</v>
      </c>
      <c r="D18" s="13">
        <v>32</v>
      </c>
      <c r="E18" s="103">
        <v>77</v>
      </c>
      <c r="F18" s="110">
        <v>1</v>
      </c>
      <c r="G18" s="13">
        <v>0</v>
      </c>
      <c r="H18" s="103">
        <v>1</v>
      </c>
      <c r="I18" s="111">
        <v>83</v>
      </c>
      <c r="J18" s="13">
        <v>66</v>
      </c>
      <c r="K18" s="103">
        <v>149</v>
      </c>
      <c r="L18" s="110">
        <v>129</v>
      </c>
      <c r="M18" s="13">
        <v>98</v>
      </c>
      <c r="N18" s="103">
        <v>227</v>
      </c>
    </row>
    <row r="19" spans="2:14" x14ac:dyDescent="0.4">
      <c r="B19" s="109" t="s">
        <v>23</v>
      </c>
      <c r="C19" s="110">
        <v>0</v>
      </c>
      <c r="D19" s="13">
        <v>2</v>
      </c>
      <c r="E19" s="103">
        <v>2</v>
      </c>
      <c r="F19" s="110">
        <v>0</v>
      </c>
      <c r="G19" s="13">
        <v>1</v>
      </c>
      <c r="H19" s="103">
        <v>1</v>
      </c>
      <c r="I19" s="111">
        <v>9</v>
      </c>
      <c r="J19" s="13">
        <v>3</v>
      </c>
      <c r="K19" s="103">
        <v>12</v>
      </c>
      <c r="L19" s="110">
        <v>9</v>
      </c>
      <c r="M19" s="13">
        <v>6</v>
      </c>
      <c r="N19" s="103">
        <v>15</v>
      </c>
    </row>
    <row r="20" spans="2:14" x14ac:dyDescent="0.4">
      <c r="B20" s="109" t="s">
        <v>24</v>
      </c>
      <c r="C20" s="110">
        <v>4</v>
      </c>
      <c r="D20" s="13">
        <v>4</v>
      </c>
      <c r="E20" s="103">
        <v>8</v>
      </c>
      <c r="F20" s="110">
        <v>0</v>
      </c>
      <c r="G20" s="13">
        <v>0</v>
      </c>
      <c r="H20" s="103">
        <v>0</v>
      </c>
      <c r="I20" s="111">
        <v>24</v>
      </c>
      <c r="J20" s="13">
        <v>1</v>
      </c>
      <c r="K20" s="103">
        <v>25</v>
      </c>
      <c r="L20" s="110">
        <v>28</v>
      </c>
      <c r="M20" s="13">
        <v>5</v>
      </c>
      <c r="N20" s="103">
        <v>33</v>
      </c>
    </row>
    <row r="21" spans="2:14" x14ac:dyDescent="0.4">
      <c r="B21" s="109" t="s">
        <v>25</v>
      </c>
      <c r="C21" s="110">
        <v>190</v>
      </c>
      <c r="D21" s="13">
        <v>403</v>
      </c>
      <c r="E21" s="103">
        <v>593</v>
      </c>
      <c r="F21" s="110">
        <v>16</v>
      </c>
      <c r="G21" s="13">
        <v>30</v>
      </c>
      <c r="H21" s="103">
        <v>46</v>
      </c>
      <c r="I21" s="111">
        <v>28</v>
      </c>
      <c r="J21" s="13">
        <v>70</v>
      </c>
      <c r="K21" s="103">
        <v>98</v>
      </c>
      <c r="L21" s="110">
        <v>234</v>
      </c>
      <c r="M21" s="13">
        <v>503</v>
      </c>
      <c r="N21" s="103">
        <v>737</v>
      </c>
    </row>
    <row r="22" spans="2:14" x14ac:dyDescent="0.4">
      <c r="B22" s="109" t="s">
        <v>26</v>
      </c>
      <c r="C22" s="110">
        <v>1</v>
      </c>
      <c r="D22" s="13">
        <v>2</v>
      </c>
      <c r="E22" s="103">
        <v>3</v>
      </c>
      <c r="F22" s="110">
        <v>0</v>
      </c>
      <c r="G22" s="13">
        <v>0</v>
      </c>
      <c r="H22" s="103">
        <v>0</v>
      </c>
      <c r="I22" s="111">
        <v>1</v>
      </c>
      <c r="J22" s="13">
        <v>2</v>
      </c>
      <c r="K22" s="103">
        <v>3</v>
      </c>
      <c r="L22" s="110">
        <v>2</v>
      </c>
      <c r="M22" s="13">
        <v>4</v>
      </c>
      <c r="N22" s="103">
        <v>6</v>
      </c>
    </row>
    <row r="23" spans="2:14" x14ac:dyDescent="0.4">
      <c r="B23" s="109" t="s">
        <v>27</v>
      </c>
      <c r="C23" s="110">
        <v>198</v>
      </c>
      <c r="D23" s="13">
        <v>933</v>
      </c>
      <c r="E23" s="103">
        <v>1131</v>
      </c>
      <c r="F23" s="110">
        <v>22</v>
      </c>
      <c r="G23" s="13">
        <v>81</v>
      </c>
      <c r="H23" s="103">
        <v>103</v>
      </c>
      <c r="I23" s="111">
        <v>10</v>
      </c>
      <c r="J23" s="13">
        <v>26</v>
      </c>
      <c r="K23" s="103">
        <v>36</v>
      </c>
      <c r="L23" s="110">
        <v>230</v>
      </c>
      <c r="M23" s="13">
        <v>1040</v>
      </c>
      <c r="N23" s="103">
        <v>1270</v>
      </c>
    </row>
    <row r="24" spans="2:14" x14ac:dyDescent="0.4">
      <c r="B24" s="109" t="s">
        <v>28</v>
      </c>
      <c r="C24" s="110">
        <v>17</v>
      </c>
      <c r="D24" s="13">
        <v>17</v>
      </c>
      <c r="E24" s="103">
        <v>34</v>
      </c>
      <c r="F24" s="110">
        <v>0</v>
      </c>
      <c r="G24" s="13">
        <v>0</v>
      </c>
      <c r="H24" s="103">
        <v>0</v>
      </c>
      <c r="I24" s="111">
        <v>9</v>
      </c>
      <c r="J24" s="13">
        <v>10</v>
      </c>
      <c r="K24" s="103">
        <v>19</v>
      </c>
      <c r="L24" s="110">
        <v>26</v>
      </c>
      <c r="M24" s="13">
        <v>27</v>
      </c>
      <c r="N24" s="103">
        <v>53</v>
      </c>
    </row>
    <row r="25" spans="2:14" ht="12.6" thickBot="1" x14ac:dyDescent="0.45">
      <c r="B25" s="112" t="s">
        <v>29</v>
      </c>
      <c r="C25" s="113">
        <v>55</v>
      </c>
      <c r="D25" s="17">
        <v>128</v>
      </c>
      <c r="E25" s="107">
        <v>183</v>
      </c>
      <c r="F25" s="113">
        <v>1</v>
      </c>
      <c r="G25" s="17">
        <v>4</v>
      </c>
      <c r="H25" s="107">
        <v>5</v>
      </c>
      <c r="I25" s="114">
        <v>22</v>
      </c>
      <c r="J25" s="17">
        <v>46</v>
      </c>
      <c r="K25" s="107">
        <v>68</v>
      </c>
      <c r="L25" s="110">
        <v>78</v>
      </c>
      <c r="M25" s="13">
        <v>178</v>
      </c>
      <c r="N25" s="103">
        <v>256</v>
      </c>
    </row>
    <row r="26" spans="2:14" ht="12.6" thickBot="1" x14ac:dyDescent="0.45">
      <c r="B26" s="364" t="s">
        <v>9</v>
      </c>
      <c r="C26" s="253">
        <v>933</v>
      </c>
      <c r="D26" s="254">
        <v>2773</v>
      </c>
      <c r="E26" s="255">
        <v>3706</v>
      </c>
      <c r="F26" s="253">
        <v>72</v>
      </c>
      <c r="G26" s="254">
        <v>191</v>
      </c>
      <c r="H26" s="255">
        <v>263</v>
      </c>
      <c r="I26" s="374">
        <v>4088</v>
      </c>
      <c r="J26" s="254">
        <v>1710</v>
      </c>
      <c r="K26" s="255">
        <v>5798</v>
      </c>
      <c r="L26" s="374">
        <v>5093</v>
      </c>
      <c r="M26" s="254">
        <v>4674</v>
      </c>
      <c r="N26" s="255">
        <v>9767</v>
      </c>
    </row>
    <row r="27" spans="2:14" x14ac:dyDescent="0.4">
      <c r="B27" s="249" t="s">
        <v>111</v>
      </c>
    </row>
  </sheetData>
  <mergeCells count="6">
    <mergeCell ref="B1:N1"/>
    <mergeCell ref="B4:B6"/>
    <mergeCell ref="C4:E5"/>
    <mergeCell ref="F4:H5"/>
    <mergeCell ref="I4:K5"/>
    <mergeCell ref="L4:N5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14"/>
  <sheetViews>
    <sheetView workbookViewId="0">
      <selection activeCell="D1" sqref="D1"/>
    </sheetView>
  </sheetViews>
  <sheetFormatPr defaultColWidth="10.83203125" defaultRowHeight="12.3" x14ac:dyDescent="0.4"/>
  <cols>
    <col min="1" max="1" width="16.83203125" style="232" customWidth="1"/>
    <col min="2" max="2" width="11.83203125" style="232" customWidth="1"/>
    <col min="3" max="3" width="15.1640625" style="232" customWidth="1"/>
    <col min="4" max="4" width="14.71875" style="232" customWidth="1"/>
    <col min="5" max="5" width="16.5546875" style="232" customWidth="1"/>
    <col min="6" max="6" width="13.5546875" style="232" customWidth="1"/>
    <col min="7" max="7" width="10.5546875" style="232" customWidth="1"/>
    <col min="8" max="8" width="4.5546875" style="232" customWidth="1"/>
    <col min="9" max="16384" width="10.83203125" style="232"/>
  </cols>
  <sheetData>
    <row r="1" spans="1:13" s="228" customFormat="1" ht="24.25" customHeight="1" x14ac:dyDescent="0.25">
      <c r="A1" s="234" t="s">
        <v>425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s="228" customFormat="1" ht="60.7" customHeight="1" x14ac:dyDescent="0.25"/>
    <row r="3" spans="1:13" s="228" customFormat="1" ht="32.200000000000003" customHeight="1" x14ac:dyDescent="0.25">
      <c r="A3" s="693" t="s">
        <v>311</v>
      </c>
      <c r="B3" s="751" t="s">
        <v>45</v>
      </c>
      <c r="C3" s="751" t="s">
        <v>46</v>
      </c>
      <c r="D3" s="751" t="s">
        <v>47</v>
      </c>
      <c r="E3" s="751" t="s">
        <v>389</v>
      </c>
      <c r="F3" s="751" t="s">
        <v>29</v>
      </c>
      <c r="G3" s="693" t="s">
        <v>9</v>
      </c>
    </row>
    <row r="4" spans="1:13" s="228" customFormat="1" ht="32.200000000000003" customHeight="1" x14ac:dyDescent="0.25">
      <c r="A4" s="693"/>
      <c r="B4" s="751"/>
      <c r="C4" s="751" t="s">
        <v>9</v>
      </c>
      <c r="D4" s="751" t="s">
        <v>9</v>
      </c>
      <c r="E4" s="751" t="s">
        <v>9</v>
      </c>
      <c r="F4" s="751" t="s">
        <v>9</v>
      </c>
      <c r="G4" s="693" t="s">
        <v>9</v>
      </c>
    </row>
    <row r="5" spans="1:13" s="228" customFormat="1" ht="26.25" customHeight="1" x14ac:dyDescent="0.4">
      <c r="A5" s="506" t="s">
        <v>365</v>
      </c>
      <c r="B5" s="505">
        <v>608</v>
      </c>
      <c r="C5" s="505">
        <v>2</v>
      </c>
      <c r="D5" s="505">
        <v>105</v>
      </c>
      <c r="E5" s="505">
        <v>182</v>
      </c>
      <c r="F5" s="505">
        <v>21</v>
      </c>
      <c r="G5" s="237">
        <v>918</v>
      </c>
    </row>
    <row r="6" spans="1:13" s="228" customFormat="1" ht="26.25" customHeight="1" x14ac:dyDescent="0.4">
      <c r="A6" s="506" t="s">
        <v>367</v>
      </c>
      <c r="B6" s="505">
        <v>1461</v>
      </c>
      <c r="C6" s="505">
        <v>16</v>
      </c>
      <c r="D6" s="505">
        <v>121</v>
      </c>
      <c r="E6" s="505">
        <v>202</v>
      </c>
      <c r="F6" s="505">
        <v>14</v>
      </c>
      <c r="G6" s="237">
        <v>1814</v>
      </c>
    </row>
    <row r="7" spans="1:13" s="228" customFormat="1" ht="26.25" customHeight="1" x14ac:dyDescent="0.4">
      <c r="A7" s="506" t="s">
        <v>372</v>
      </c>
      <c r="B7" s="505">
        <v>157</v>
      </c>
      <c r="C7" s="505">
        <v>1</v>
      </c>
      <c r="D7" s="505">
        <v>32</v>
      </c>
      <c r="E7" s="505">
        <v>72</v>
      </c>
      <c r="F7" s="505">
        <v>3</v>
      </c>
      <c r="G7" s="237">
        <v>265</v>
      </c>
    </row>
    <row r="8" spans="1:13" s="228" customFormat="1" ht="26.25" customHeight="1" x14ac:dyDescent="0.4">
      <c r="A8" s="506" t="s">
        <v>373</v>
      </c>
      <c r="B8" s="505">
        <v>646</v>
      </c>
      <c r="C8" s="505"/>
      <c r="D8" s="505">
        <v>114</v>
      </c>
      <c r="E8" s="505">
        <v>57</v>
      </c>
      <c r="F8" s="505">
        <v>11</v>
      </c>
      <c r="G8" s="237">
        <v>828</v>
      </c>
    </row>
    <row r="9" spans="1:13" s="228" customFormat="1" ht="26.25" customHeight="1" x14ac:dyDescent="0.4">
      <c r="A9" s="506" t="s">
        <v>374</v>
      </c>
      <c r="B9" s="505">
        <v>297</v>
      </c>
      <c r="C9" s="505"/>
      <c r="D9" s="505">
        <v>9</v>
      </c>
      <c r="E9" s="505">
        <v>59</v>
      </c>
      <c r="F9" s="505">
        <v>20</v>
      </c>
      <c r="G9" s="237">
        <v>385</v>
      </c>
    </row>
    <row r="10" spans="1:13" s="228" customFormat="1" ht="26.25" customHeight="1" x14ac:dyDescent="0.4">
      <c r="A10" s="506" t="s">
        <v>377</v>
      </c>
      <c r="B10" s="505">
        <v>4069</v>
      </c>
      <c r="C10" s="505">
        <v>25</v>
      </c>
      <c r="D10" s="505">
        <v>312</v>
      </c>
      <c r="E10" s="505">
        <v>720</v>
      </c>
      <c r="F10" s="505">
        <v>187</v>
      </c>
      <c r="G10" s="237">
        <v>5313</v>
      </c>
    </row>
    <row r="11" spans="1:13" s="228" customFormat="1" ht="26.25" customHeight="1" x14ac:dyDescent="0.4">
      <c r="A11" s="506" t="s">
        <v>380</v>
      </c>
      <c r="B11" s="505">
        <v>141</v>
      </c>
      <c r="C11" s="505">
        <v>4</v>
      </c>
      <c r="D11" s="505">
        <v>49</v>
      </c>
      <c r="E11" s="505">
        <v>29</v>
      </c>
      <c r="F11" s="505"/>
      <c r="G11" s="237">
        <v>223</v>
      </c>
    </row>
    <row r="12" spans="1:13" s="228" customFormat="1" ht="26.25" customHeight="1" x14ac:dyDescent="0.4">
      <c r="A12" s="506" t="s">
        <v>384</v>
      </c>
      <c r="B12" s="505">
        <v>18</v>
      </c>
      <c r="C12" s="505"/>
      <c r="D12" s="505">
        <v>1</v>
      </c>
      <c r="E12" s="505">
        <v>2</v>
      </c>
      <c r="F12" s="505"/>
      <c r="G12" s="237">
        <v>21</v>
      </c>
    </row>
    <row r="13" spans="1:13" s="228" customFormat="1" ht="26.25" customHeight="1" x14ac:dyDescent="0.4">
      <c r="A13" s="375" t="s">
        <v>30</v>
      </c>
      <c r="B13" s="376">
        <v>7397</v>
      </c>
      <c r="C13" s="376">
        <v>48</v>
      </c>
      <c r="D13" s="376">
        <v>743</v>
      </c>
      <c r="E13" s="376">
        <v>1323</v>
      </c>
      <c r="F13" s="376">
        <v>256</v>
      </c>
      <c r="G13" s="376">
        <v>9767</v>
      </c>
    </row>
    <row r="14" spans="1:13" s="228" customFormat="1" ht="11.4" x14ac:dyDescent="0.4">
      <c r="A14" s="249" t="s">
        <v>111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44"/>
  <sheetViews>
    <sheetView workbookViewId="0">
      <selection activeCell="A34" sqref="A34:B42"/>
    </sheetView>
  </sheetViews>
  <sheetFormatPr defaultColWidth="8.83203125" defaultRowHeight="12.3" x14ac:dyDescent="0.4"/>
  <cols>
    <col min="1" max="1" width="19.44140625" customWidth="1"/>
    <col min="2" max="2" width="12" customWidth="1"/>
    <col min="3" max="3" width="19.44140625" customWidth="1"/>
    <col min="4" max="9" width="8.5546875" customWidth="1"/>
    <col min="10" max="10" width="9.44140625" customWidth="1"/>
  </cols>
  <sheetData>
    <row r="1" spans="1:10" x14ac:dyDescent="0.4">
      <c r="B1" s="739" t="s">
        <v>426</v>
      </c>
      <c r="C1" s="739"/>
      <c r="D1" s="739"/>
      <c r="E1" s="739"/>
      <c r="F1" s="739"/>
      <c r="G1" s="739"/>
      <c r="H1" s="739"/>
      <c r="I1" s="739"/>
    </row>
    <row r="2" spans="1:10" ht="12.75" customHeight="1" x14ac:dyDescent="0.4">
      <c r="B2" s="239"/>
      <c r="C2" s="739" t="s">
        <v>112</v>
      </c>
      <c r="D2" s="739"/>
      <c r="E2" s="739"/>
      <c r="F2" s="739"/>
      <c r="G2" s="739"/>
      <c r="H2" s="739"/>
      <c r="I2" s="739"/>
    </row>
    <row r="3" spans="1:10" ht="12.6" thickBot="1" x14ac:dyDescent="0.45">
      <c r="B3" s="239"/>
      <c r="C3" s="239"/>
      <c r="D3" s="239"/>
      <c r="E3" s="239"/>
      <c r="F3" s="239"/>
      <c r="G3" s="239"/>
      <c r="H3" s="239"/>
      <c r="I3" s="239"/>
    </row>
    <row r="4" spans="1:10" s="2" customFormat="1" ht="23.25" customHeight="1" thickBot="1" x14ac:dyDescent="0.45">
      <c r="C4" s="768" t="s">
        <v>113</v>
      </c>
      <c r="D4" s="770" t="s">
        <v>114</v>
      </c>
      <c r="E4" s="771"/>
      <c r="F4" s="772"/>
      <c r="G4" s="770" t="s">
        <v>115</v>
      </c>
      <c r="H4" s="771"/>
      <c r="I4" s="772"/>
      <c r="J4" s="766" t="s">
        <v>9</v>
      </c>
    </row>
    <row r="5" spans="1:10" s="2" customFormat="1" ht="21.75" customHeight="1" thickBot="1" x14ac:dyDescent="0.45">
      <c r="C5" s="769"/>
      <c r="D5" s="377" t="s">
        <v>9</v>
      </c>
      <c r="E5" s="378" t="s">
        <v>116</v>
      </c>
      <c r="F5" s="379" t="s">
        <v>117</v>
      </c>
      <c r="G5" s="380" t="s">
        <v>9</v>
      </c>
      <c r="H5" s="278" t="s">
        <v>116</v>
      </c>
      <c r="I5" s="381" t="s">
        <v>117</v>
      </c>
      <c r="J5" s="767"/>
    </row>
    <row r="6" spans="1:10" s="2" customFormat="1" ht="18" customHeight="1" x14ac:dyDescent="0.35">
      <c r="A6" s="755" t="s">
        <v>118</v>
      </c>
      <c r="B6" s="761"/>
      <c r="C6" s="115" t="s">
        <v>119</v>
      </c>
      <c r="D6" s="116">
        <v>264099</v>
      </c>
      <c r="E6" s="69">
        <v>243916</v>
      </c>
      <c r="F6" s="117">
        <v>20183</v>
      </c>
      <c r="G6" s="116">
        <v>16149</v>
      </c>
      <c r="H6" s="69">
        <v>16036</v>
      </c>
      <c r="I6" s="117">
        <v>113</v>
      </c>
      <c r="J6" s="117">
        <v>280248</v>
      </c>
    </row>
    <row r="7" spans="1:10" s="2" customFormat="1" ht="18" customHeight="1" x14ac:dyDescent="0.35">
      <c r="A7" s="757"/>
      <c r="B7" s="762"/>
      <c r="C7" s="115" t="s">
        <v>120</v>
      </c>
      <c r="D7" s="116">
        <v>5302</v>
      </c>
      <c r="E7" s="69">
        <v>4626</v>
      </c>
      <c r="F7" s="117">
        <v>676</v>
      </c>
      <c r="G7" s="118">
        <v>110</v>
      </c>
      <c r="H7" s="69">
        <v>105</v>
      </c>
      <c r="I7" s="117">
        <v>5</v>
      </c>
      <c r="J7" s="117">
        <v>5412</v>
      </c>
    </row>
    <row r="8" spans="1:10" s="2" customFormat="1" ht="18" customHeight="1" x14ac:dyDescent="0.35">
      <c r="A8" s="757"/>
      <c r="B8" s="762"/>
      <c r="C8" s="115" t="s">
        <v>121</v>
      </c>
      <c r="D8" s="116">
        <v>11629</v>
      </c>
      <c r="E8" s="69">
        <v>10587</v>
      </c>
      <c r="F8" s="117">
        <v>1042</v>
      </c>
      <c r="G8" s="118">
        <v>901</v>
      </c>
      <c r="H8" s="69">
        <v>891</v>
      </c>
      <c r="I8" s="117">
        <v>10</v>
      </c>
      <c r="J8" s="117">
        <v>12530</v>
      </c>
    </row>
    <row r="9" spans="1:10" s="2" customFormat="1" ht="18.75" customHeight="1" thickBot="1" x14ac:dyDescent="0.45">
      <c r="A9" s="759"/>
      <c r="B9" s="763"/>
      <c r="C9" s="382" t="s">
        <v>9</v>
      </c>
      <c r="D9" s="383">
        <v>281030</v>
      </c>
      <c r="E9" s="384">
        <v>259129</v>
      </c>
      <c r="F9" s="385">
        <v>21901</v>
      </c>
      <c r="G9" s="383">
        <v>17160</v>
      </c>
      <c r="H9" s="384">
        <v>17032</v>
      </c>
      <c r="I9" s="385">
        <v>128</v>
      </c>
      <c r="J9" s="385">
        <v>298190</v>
      </c>
    </row>
    <row r="10" spans="1:10" s="2" customFormat="1" ht="19" customHeight="1" x14ac:dyDescent="0.35">
      <c r="A10" s="764" t="s">
        <v>122</v>
      </c>
      <c r="B10" s="765"/>
      <c r="C10" s="119" t="s">
        <v>123</v>
      </c>
      <c r="D10" s="120">
        <v>3420</v>
      </c>
      <c r="E10" s="121">
        <v>3001</v>
      </c>
      <c r="F10" s="122">
        <v>419</v>
      </c>
      <c r="G10" s="123">
        <v>120</v>
      </c>
      <c r="H10" s="121">
        <v>114</v>
      </c>
      <c r="I10" s="122">
        <v>6</v>
      </c>
      <c r="J10" s="122">
        <v>3540</v>
      </c>
    </row>
    <row r="11" spans="1:10" s="2" customFormat="1" ht="19" customHeight="1" x14ac:dyDescent="0.35">
      <c r="A11" s="757"/>
      <c r="B11" s="762"/>
      <c r="C11" s="119" t="s">
        <v>124</v>
      </c>
      <c r="D11" s="116">
        <v>11664</v>
      </c>
      <c r="E11" s="69">
        <v>10268</v>
      </c>
      <c r="F11" s="117">
        <v>1396</v>
      </c>
      <c r="G11" s="118">
        <v>605</v>
      </c>
      <c r="H11" s="69">
        <v>596</v>
      </c>
      <c r="I11" s="117">
        <v>9</v>
      </c>
      <c r="J11" s="117">
        <v>12269</v>
      </c>
    </row>
    <row r="12" spans="1:10" s="2" customFormat="1" ht="19" customHeight="1" x14ac:dyDescent="0.35">
      <c r="A12" s="757"/>
      <c r="B12" s="762"/>
      <c r="C12" s="119" t="s">
        <v>125</v>
      </c>
      <c r="D12" s="116">
        <v>2913</v>
      </c>
      <c r="E12" s="69">
        <v>2522</v>
      </c>
      <c r="F12" s="117">
        <v>391</v>
      </c>
      <c r="G12" s="118">
        <v>154</v>
      </c>
      <c r="H12" s="69">
        <v>153</v>
      </c>
      <c r="I12" s="117">
        <v>1</v>
      </c>
      <c r="J12" s="117">
        <v>3067</v>
      </c>
    </row>
    <row r="13" spans="1:10" s="2" customFormat="1" ht="19" customHeight="1" x14ac:dyDescent="0.35">
      <c r="A13" s="757"/>
      <c r="B13" s="762"/>
      <c r="C13" s="119" t="s">
        <v>126</v>
      </c>
      <c r="D13" s="116">
        <v>862</v>
      </c>
      <c r="E13" s="69">
        <v>788</v>
      </c>
      <c r="F13" s="117">
        <v>74</v>
      </c>
      <c r="G13" s="118">
        <v>81</v>
      </c>
      <c r="H13" s="69">
        <v>75</v>
      </c>
      <c r="I13" s="117">
        <v>6</v>
      </c>
      <c r="J13" s="117">
        <v>943</v>
      </c>
    </row>
    <row r="14" spans="1:10" s="2" customFormat="1" ht="19" customHeight="1" x14ac:dyDescent="0.35">
      <c r="A14" s="757"/>
      <c r="B14" s="762"/>
      <c r="C14" s="119" t="s">
        <v>127</v>
      </c>
      <c r="D14" s="116">
        <v>63</v>
      </c>
      <c r="E14" s="69">
        <v>47</v>
      </c>
      <c r="F14" s="117">
        <v>16</v>
      </c>
      <c r="G14" s="118">
        <v>7</v>
      </c>
      <c r="H14" s="69">
        <v>6</v>
      </c>
      <c r="I14" s="117">
        <v>1</v>
      </c>
      <c r="J14" s="117">
        <v>70</v>
      </c>
    </row>
    <row r="15" spans="1:10" s="2" customFormat="1" ht="19" customHeight="1" x14ac:dyDescent="0.35">
      <c r="A15" s="757"/>
      <c r="B15" s="762"/>
      <c r="C15" s="119" t="s">
        <v>128</v>
      </c>
      <c r="D15" s="116">
        <v>1</v>
      </c>
      <c r="E15" s="69">
        <v>1</v>
      </c>
      <c r="F15" s="117">
        <v>0</v>
      </c>
      <c r="G15" s="118">
        <v>4</v>
      </c>
      <c r="H15" s="69">
        <v>4</v>
      </c>
      <c r="I15" s="117">
        <v>0</v>
      </c>
      <c r="J15" s="117">
        <v>5</v>
      </c>
    </row>
    <row r="16" spans="1:10" s="2" customFormat="1" ht="24" customHeight="1" x14ac:dyDescent="0.35">
      <c r="A16" s="757"/>
      <c r="B16" s="762"/>
      <c r="C16" s="119" t="s">
        <v>129</v>
      </c>
      <c r="D16" s="116">
        <v>708</v>
      </c>
      <c r="E16" s="69">
        <v>645</v>
      </c>
      <c r="F16" s="117">
        <v>63</v>
      </c>
      <c r="G16" s="118">
        <v>117</v>
      </c>
      <c r="H16" s="69">
        <v>117</v>
      </c>
      <c r="I16" s="117">
        <v>0</v>
      </c>
      <c r="J16" s="117">
        <v>825</v>
      </c>
    </row>
    <row r="17" spans="1:10" s="2" customFormat="1" ht="19" customHeight="1" x14ac:dyDescent="0.35">
      <c r="A17" s="757"/>
      <c r="B17" s="762"/>
      <c r="C17" s="119" t="s">
        <v>130</v>
      </c>
      <c r="D17" s="116">
        <v>204</v>
      </c>
      <c r="E17" s="69">
        <v>149</v>
      </c>
      <c r="F17" s="117">
        <v>55</v>
      </c>
      <c r="G17" s="118">
        <v>61</v>
      </c>
      <c r="H17" s="69">
        <v>56</v>
      </c>
      <c r="I17" s="117">
        <v>5</v>
      </c>
      <c r="J17" s="117">
        <v>265</v>
      </c>
    </row>
    <row r="18" spans="1:10" s="2" customFormat="1" ht="18" customHeight="1" thickBot="1" x14ac:dyDescent="0.45">
      <c r="A18" s="759"/>
      <c r="B18" s="763"/>
      <c r="C18" s="386" t="s">
        <v>9</v>
      </c>
      <c r="D18" s="383">
        <v>19835</v>
      </c>
      <c r="E18" s="383">
        <v>17421</v>
      </c>
      <c r="F18" s="383">
        <v>2414</v>
      </c>
      <c r="G18" s="383">
        <v>1149</v>
      </c>
      <c r="H18" s="383">
        <v>1121</v>
      </c>
      <c r="I18" s="383">
        <v>28</v>
      </c>
      <c r="J18" s="385">
        <v>20984</v>
      </c>
    </row>
    <row r="19" spans="1:10" s="2" customFormat="1" ht="18" customHeight="1" x14ac:dyDescent="0.35">
      <c r="A19" s="755" t="s">
        <v>131</v>
      </c>
      <c r="B19" s="755" t="s">
        <v>132</v>
      </c>
      <c r="C19" s="127" t="s">
        <v>133</v>
      </c>
      <c r="D19" s="120">
        <v>1415</v>
      </c>
      <c r="E19" s="121">
        <v>147</v>
      </c>
      <c r="F19" s="122">
        <v>1268</v>
      </c>
      <c r="G19" s="123">
        <v>109</v>
      </c>
      <c r="H19" s="121">
        <v>19</v>
      </c>
      <c r="I19" s="122">
        <v>90</v>
      </c>
      <c r="J19" s="128">
        <v>1524</v>
      </c>
    </row>
    <row r="20" spans="1:10" s="2" customFormat="1" ht="18" customHeight="1" x14ac:dyDescent="0.35">
      <c r="A20" s="757"/>
      <c r="B20" s="757"/>
      <c r="C20" s="129" t="s">
        <v>134</v>
      </c>
      <c r="D20" s="116">
        <v>88</v>
      </c>
      <c r="E20" s="69">
        <v>20</v>
      </c>
      <c r="F20" s="117">
        <v>68</v>
      </c>
      <c r="G20" s="118">
        <v>11</v>
      </c>
      <c r="H20" s="69">
        <v>0</v>
      </c>
      <c r="I20" s="117">
        <v>11</v>
      </c>
      <c r="J20" s="130">
        <v>99</v>
      </c>
    </row>
    <row r="21" spans="1:10" s="2" customFormat="1" ht="18" customHeight="1" x14ac:dyDescent="0.35">
      <c r="A21" s="757"/>
      <c r="B21" s="757"/>
      <c r="C21" s="129" t="s">
        <v>135</v>
      </c>
      <c r="D21" s="116">
        <v>31</v>
      </c>
      <c r="E21" s="69">
        <v>8</v>
      </c>
      <c r="F21" s="117">
        <v>23</v>
      </c>
      <c r="G21" s="118">
        <v>3</v>
      </c>
      <c r="H21" s="69">
        <v>2</v>
      </c>
      <c r="I21" s="117">
        <v>1</v>
      </c>
      <c r="J21" s="493">
        <v>34</v>
      </c>
    </row>
    <row r="22" spans="1:10" s="2" customFormat="1" ht="18" customHeight="1" x14ac:dyDescent="0.35">
      <c r="A22" s="757"/>
      <c r="B22" s="757"/>
      <c r="C22" s="129" t="s">
        <v>136</v>
      </c>
      <c r="D22" s="116">
        <v>624</v>
      </c>
      <c r="E22" s="69">
        <v>221</v>
      </c>
      <c r="F22" s="117">
        <v>403</v>
      </c>
      <c r="G22" s="118">
        <v>79</v>
      </c>
      <c r="H22" s="69">
        <v>24</v>
      </c>
      <c r="I22" s="117">
        <v>55</v>
      </c>
      <c r="J22" s="130">
        <v>703</v>
      </c>
    </row>
    <row r="23" spans="1:10" s="2" customFormat="1" ht="18" customHeight="1" x14ac:dyDescent="0.35">
      <c r="A23" s="757"/>
      <c r="B23" s="757"/>
      <c r="C23" s="129" t="s">
        <v>137</v>
      </c>
      <c r="D23" s="116">
        <v>6</v>
      </c>
      <c r="E23" s="69">
        <v>6</v>
      </c>
      <c r="F23" s="117">
        <v>0</v>
      </c>
      <c r="G23" s="118">
        <v>0</v>
      </c>
      <c r="H23" s="69">
        <v>0</v>
      </c>
      <c r="I23" s="117">
        <v>0</v>
      </c>
      <c r="J23" s="130">
        <v>6</v>
      </c>
    </row>
    <row r="24" spans="1:10" s="2" customFormat="1" ht="16.5" customHeight="1" thickBot="1" x14ac:dyDescent="0.45">
      <c r="A24" s="757"/>
      <c r="B24" s="759"/>
      <c r="C24" s="386" t="s">
        <v>9</v>
      </c>
      <c r="D24" s="383">
        <v>2164</v>
      </c>
      <c r="E24" s="384">
        <v>402</v>
      </c>
      <c r="F24" s="385">
        <v>1762</v>
      </c>
      <c r="G24" s="383">
        <v>202</v>
      </c>
      <c r="H24" s="384">
        <v>45</v>
      </c>
      <c r="I24" s="385">
        <v>157</v>
      </c>
      <c r="J24" s="387">
        <v>2366</v>
      </c>
    </row>
    <row r="25" spans="1:10" s="2" customFormat="1" ht="15.7" customHeight="1" x14ac:dyDescent="0.35">
      <c r="A25" s="757"/>
      <c r="B25" s="755" t="s">
        <v>138</v>
      </c>
      <c r="C25" s="131" t="s">
        <v>139</v>
      </c>
      <c r="D25" s="132">
        <v>502</v>
      </c>
      <c r="E25" s="133">
        <v>101</v>
      </c>
      <c r="F25" s="133">
        <v>401</v>
      </c>
      <c r="G25" s="134">
        <v>35</v>
      </c>
      <c r="H25" s="133">
        <v>4</v>
      </c>
      <c r="I25" s="135">
        <v>31</v>
      </c>
      <c r="J25" s="128">
        <v>537</v>
      </c>
    </row>
    <row r="26" spans="1:10" s="2" customFormat="1" ht="15.7" customHeight="1" x14ac:dyDescent="0.35">
      <c r="A26" s="757"/>
      <c r="B26" s="757"/>
      <c r="C26" s="136" t="s">
        <v>140</v>
      </c>
      <c r="D26" s="137">
        <v>16663</v>
      </c>
      <c r="E26" s="138">
        <v>3840</v>
      </c>
      <c r="F26" s="138">
        <v>12823</v>
      </c>
      <c r="G26" s="139">
        <v>963</v>
      </c>
      <c r="H26" s="138">
        <v>251</v>
      </c>
      <c r="I26" s="140">
        <v>712</v>
      </c>
      <c r="J26" s="130">
        <v>17626</v>
      </c>
    </row>
    <row r="27" spans="1:10" s="2" customFormat="1" ht="15.7" customHeight="1" x14ac:dyDescent="0.25">
      <c r="A27" s="757"/>
      <c r="B27" s="757"/>
      <c r="C27" s="136" t="s">
        <v>141</v>
      </c>
      <c r="D27" s="137">
        <v>1288</v>
      </c>
      <c r="E27" s="138">
        <v>357</v>
      </c>
      <c r="F27" s="138">
        <v>931</v>
      </c>
      <c r="G27" s="139">
        <v>85</v>
      </c>
      <c r="H27" s="138">
        <v>26</v>
      </c>
      <c r="I27" s="140">
        <v>59</v>
      </c>
      <c r="J27" s="493">
        <v>1373</v>
      </c>
    </row>
    <row r="28" spans="1:10" s="2" customFormat="1" ht="15.7" customHeight="1" x14ac:dyDescent="0.35">
      <c r="A28" s="757"/>
      <c r="B28" s="757"/>
      <c r="C28" s="136" t="s">
        <v>142</v>
      </c>
      <c r="D28" s="137">
        <v>16290</v>
      </c>
      <c r="E28" s="138">
        <v>8235</v>
      </c>
      <c r="F28" s="138">
        <v>8055</v>
      </c>
      <c r="G28" s="139">
        <v>855</v>
      </c>
      <c r="H28" s="138">
        <v>443</v>
      </c>
      <c r="I28" s="140">
        <v>412</v>
      </c>
      <c r="J28" s="130">
        <v>17145</v>
      </c>
    </row>
    <row r="29" spans="1:10" s="2" customFormat="1" ht="14.25" customHeight="1" thickBot="1" x14ac:dyDescent="0.45">
      <c r="A29" s="757"/>
      <c r="B29" s="759"/>
      <c r="C29" s="382" t="s">
        <v>9</v>
      </c>
      <c r="D29" s="383">
        <v>34743</v>
      </c>
      <c r="E29" s="384">
        <v>12533</v>
      </c>
      <c r="F29" s="385">
        <v>22210</v>
      </c>
      <c r="G29" s="383">
        <v>1938</v>
      </c>
      <c r="H29" s="384">
        <v>724</v>
      </c>
      <c r="I29" s="385">
        <v>1214</v>
      </c>
      <c r="J29" s="387">
        <v>36681</v>
      </c>
    </row>
    <row r="30" spans="1:10" s="2" customFormat="1" ht="21.75" customHeight="1" x14ac:dyDescent="0.35">
      <c r="A30" s="757"/>
      <c r="B30" s="755" t="s">
        <v>143</v>
      </c>
      <c r="C30" s="127" t="s">
        <v>144</v>
      </c>
      <c r="D30" s="120">
        <v>2738</v>
      </c>
      <c r="E30" s="121">
        <v>309</v>
      </c>
      <c r="F30" s="122">
        <v>2429</v>
      </c>
      <c r="G30" s="141">
        <v>211</v>
      </c>
      <c r="H30" s="67">
        <v>30</v>
      </c>
      <c r="I30" s="142">
        <v>181</v>
      </c>
      <c r="J30" s="143">
        <v>2949</v>
      </c>
    </row>
    <row r="31" spans="1:10" s="2" customFormat="1" ht="21.75" customHeight="1" x14ac:dyDescent="0.35">
      <c r="A31" s="757"/>
      <c r="B31" s="757"/>
      <c r="C31" s="129" t="s">
        <v>145</v>
      </c>
      <c r="D31" s="116">
        <v>7015</v>
      </c>
      <c r="E31" s="69">
        <v>4597</v>
      </c>
      <c r="F31" s="117">
        <v>2418</v>
      </c>
      <c r="G31" s="118">
        <v>300</v>
      </c>
      <c r="H31" s="69">
        <v>142</v>
      </c>
      <c r="I31" s="117">
        <v>158</v>
      </c>
      <c r="J31" s="143">
        <v>7315</v>
      </c>
    </row>
    <row r="32" spans="1:10" s="2" customFormat="1" ht="18" customHeight="1" thickBot="1" x14ac:dyDescent="0.45">
      <c r="A32" s="757"/>
      <c r="B32" s="759"/>
      <c r="C32" s="386" t="s">
        <v>9</v>
      </c>
      <c r="D32" s="383">
        <v>9753</v>
      </c>
      <c r="E32" s="384">
        <v>4906</v>
      </c>
      <c r="F32" s="385">
        <v>4847</v>
      </c>
      <c r="G32" s="383">
        <v>511</v>
      </c>
      <c r="H32" s="384">
        <v>172</v>
      </c>
      <c r="I32" s="385">
        <v>339</v>
      </c>
      <c r="J32" s="387">
        <v>10264</v>
      </c>
    </row>
    <row r="33" spans="1:12" s="2" customFormat="1" ht="10.8" thickBot="1" x14ac:dyDescent="0.45">
      <c r="A33" s="752" t="s">
        <v>9</v>
      </c>
      <c r="B33" s="753"/>
      <c r="C33" s="754"/>
      <c r="D33" s="383">
        <v>46660</v>
      </c>
      <c r="E33" s="383">
        <v>17841</v>
      </c>
      <c r="F33" s="383">
        <v>28819</v>
      </c>
      <c r="G33" s="383">
        <v>2651</v>
      </c>
      <c r="H33" s="383">
        <v>941</v>
      </c>
      <c r="I33" s="383">
        <v>1710</v>
      </c>
      <c r="J33" s="383">
        <v>49311</v>
      </c>
    </row>
    <row r="34" spans="1:12" s="2" customFormat="1" ht="18" customHeight="1" x14ac:dyDescent="0.35">
      <c r="A34" s="755" t="s">
        <v>146</v>
      </c>
      <c r="B34" s="756"/>
      <c r="C34" s="144" t="s">
        <v>147</v>
      </c>
      <c r="D34" s="120">
        <v>152</v>
      </c>
      <c r="E34" s="121">
        <v>39</v>
      </c>
      <c r="F34" s="122">
        <v>113</v>
      </c>
      <c r="G34" s="123">
        <v>1</v>
      </c>
      <c r="H34" s="121">
        <v>1</v>
      </c>
      <c r="I34" s="122">
        <v>0</v>
      </c>
      <c r="J34" s="122">
        <v>153</v>
      </c>
    </row>
    <row r="35" spans="1:12" s="2" customFormat="1" ht="15.6" x14ac:dyDescent="0.4">
      <c r="A35" s="757"/>
      <c r="B35" s="758"/>
      <c r="C35" s="145" t="s">
        <v>148</v>
      </c>
      <c r="D35" s="124">
        <v>2</v>
      </c>
      <c r="E35" s="125">
        <v>1</v>
      </c>
      <c r="F35" s="126">
        <v>1</v>
      </c>
      <c r="G35" s="124">
        <v>0</v>
      </c>
      <c r="H35" s="125">
        <v>0</v>
      </c>
      <c r="I35" s="126">
        <v>0</v>
      </c>
      <c r="J35" s="126">
        <v>2</v>
      </c>
    </row>
    <row r="36" spans="1:12" s="2" customFormat="1" ht="18" customHeight="1" x14ac:dyDescent="0.35">
      <c r="A36" s="757"/>
      <c r="B36" s="758"/>
      <c r="C36" s="145" t="s">
        <v>149</v>
      </c>
      <c r="D36" s="116">
        <v>103</v>
      </c>
      <c r="E36" s="69">
        <v>39</v>
      </c>
      <c r="F36" s="117">
        <v>64</v>
      </c>
      <c r="G36" s="118">
        <v>0</v>
      </c>
      <c r="H36" s="69">
        <v>0</v>
      </c>
      <c r="I36" s="117">
        <v>0</v>
      </c>
      <c r="J36" s="117">
        <v>103</v>
      </c>
    </row>
    <row r="37" spans="1:12" s="2" customFormat="1" ht="18" customHeight="1" x14ac:dyDescent="0.4">
      <c r="A37" s="757"/>
      <c r="B37" s="758"/>
      <c r="C37" s="145" t="s">
        <v>150</v>
      </c>
      <c r="D37" s="124">
        <v>199</v>
      </c>
      <c r="E37" s="125">
        <v>120</v>
      </c>
      <c r="F37" s="126">
        <v>79</v>
      </c>
      <c r="G37" s="124">
        <v>3</v>
      </c>
      <c r="H37" s="125">
        <v>1</v>
      </c>
      <c r="I37" s="126">
        <v>2</v>
      </c>
      <c r="J37" s="126">
        <v>202</v>
      </c>
    </row>
    <row r="38" spans="1:12" s="2" customFormat="1" ht="18" customHeight="1" x14ac:dyDescent="0.35">
      <c r="A38" s="757"/>
      <c r="B38" s="758"/>
      <c r="C38" s="145" t="s">
        <v>151</v>
      </c>
      <c r="D38" s="116">
        <v>70</v>
      </c>
      <c r="E38" s="69">
        <v>56</v>
      </c>
      <c r="F38" s="117">
        <v>14</v>
      </c>
      <c r="G38" s="118">
        <v>1</v>
      </c>
      <c r="H38" s="69">
        <v>0</v>
      </c>
      <c r="I38" s="117">
        <v>1</v>
      </c>
      <c r="J38" s="117">
        <v>71</v>
      </c>
    </row>
    <row r="39" spans="1:12" s="2" customFormat="1" ht="18" customHeight="1" x14ac:dyDescent="0.4">
      <c r="A39" s="757"/>
      <c r="B39" s="758"/>
      <c r="C39" s="145" t="s">
        <v>152</v>
      </c>
      <c r="D39" s="124">
        <v>15</v>
      </c>
      <c r="E39" s="125">
        <v>7</v>
      </c>
      <c r="F39" s="126">
        <v>8</v>
      </c>
      <c r="G39" s="124">
        <v>0</v>
      </c>
      <c r="H39" s="125">
        <v>0</v>
      </c>
      <c r="I39" s="126">
        <v>0</v>
      </c>
      <c r="J39" s="126">
        <v>15</v>
      </c>
    </row>
    <row r="40" spans="1:12" s="2" customFormat="1" ht="18" customHeight="1" x14ac:dyDescent="0.35">
      <c r="A40" s="757"/>
      <c r="B40" s="758"/>
      <c r="C40" s="145" t="s">
        <v>153</v>
      </c>
      <c r="D40" s="116">
        <v>327</v>
      </c>
      <c r="E40" s="69">
        <v>0</v>
      </c>
      <c r="F40" s="117">
        <v>327</v>
      </c>
      <c r="G40" s="118">
        <v>3</v>
      </c>
      <c r="H40" s="69">
        <v>0</v>
      </c>
      <c r="I40" s="117">
        <v>3</v>
      </c>
      <c r="J40" s="117">
        <v>330</v>
      </c>
    </row>
    <row r="41" spans="1:12" s="2" customFormat="1" ht="15.6" x14ac:dyDescent="0.35">
      <c r="A41" s="757"/>
      <c r="B41" s="758"/>
      <c r="C41" s="145" t="s">
        <v>154</v>
      </c>
      <c r="D41" s="116">
        <v>855</v>
      </c>
      <c r="E41" s="69">
        <v>78</v>
      </c>
      <c r="F41" s="117">
        <v>777</v>
      </c>
      <c r="G41" s="118">
        <v>97</v>
      </c>
      <c r="H41" s="69">
        <v>6</v>
      </c>
      <c r="I41" s="117">
        <v>91</v>
      </c>
      <c r="J41" s="117">
        <v>952</v>
      </c>
    </row>
    <row r="42" spans="1:12" s="2" customFormat="1" ht="13.5" customHeight="1" thickBot="1" x14ac:dyDescent="0.45">
      <c r="A42" s="759"/>
      <c r="B42" s="760"/>
      <c r="C42" s="388" t="s">
        <v>9</v>
      </c>
      <c r="D42" s="383">
        <v>1723</v>
      </c>
      <c r="E42" s="383">
        <v>340</v>
      </c>
      <c r="F42" s="383">
        <v>1383</v>
      </c>
      <c r="G42" s="383">
        <v>105</v>
      </c>
      <c r="H42" s="383">
        <v>8</v>
      </c>
      <c r="I42" s="383">
        <v>97</v>
      </c>
      <c r="J42" s="387">
        <v>1828</v>
      </c>
    </row>
    <row r="43" spans="1:12" x14ac:dyDescent="0.4">
      <c r="A43" s="277" t="s">
        <v>155</v>
      </c>
    </row>
    <row r="44" spans="1:12" x14ac:dyDescent="0.4">
      <c r="A44" s="249" t="s">
        <v>32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</row>
  </sheetData>
  <mergeCells count="14">
    <mergeCell ref="J4:J5"/>
    <mergeCell ref="B1:I1"/>
    <mergeCell ref="C4:C5"/>
    <mergeCell ref="D4:F4"/>
    <mergeCell ref="G4:I4"/>
    <mergeCell ref="C2:I2"/>
    <mergeCell ref="A33:C33"/>
    <mergeCell ref="A34:B42"/>
    <mergeCell ref="A6:B9"/>
    <mergeCell ref="A10:B18"/>
    <mergeCell ref="A19:A32"/>
    <mergeCell ref="B19:B24"/>
    <mergeCell ref="B25:B29"/>
    <mergeCell ref="B30:B32"/>
  </mergeCells>
  <pageMargins left="0.51181102362204722" right="0.51181102362204722" top="0.78740157480314965" bottom="0" header="0.31496062992125984" footer="0.31496062992125984"/>
  <pageSetup paperSize="8" orientation="portrait" r:id="rId1"/>
  <headerFooter>
    <oddFooter>&amp;RFonte: Tab.1A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44"/>
  <sheetViews>
    <sheetView workbookViewId="0">
      <selection activeCell="A4" sqref="A4:M42"/>
    </sheetView>
  </sheetViews>
  <sheetFormatPr defaultColWidth="8.83203125" defaultRowHeight="12.3" x14ac:dyDescent="0.4"/>
  <cols>
    <col min="1" max="1" width="17" customWidth="1"/>
    <col min="2" max="2" width="12" customWidth="1"/>
    <col min="3" max="3" width="23" customWidth="1"/>
    <col min="4" max="4" width="5.83203125" bestFit="1" customWidth="1"/>
    <col min="5" max="5" width="6" bestFit="1" customWidth="1"/>
    <col min="6" max="6" width="6.44140625" bestFit="1" customWidth="1"/>
    <col min="7" max="7" width="5.83203125" bestFit="1" customWidth="1"/>
    <col min="8" max="8" width="6" bestFit="1" customWidth="1"/>
    <col min="9" max="9" width="6.44140625" bestFit="1" customWidth="1"/>
    <col min="10" max="10" width="5.83203125" bestFit="1" customWidth="1"/>
    <col min="11" max="11" width="6" bestFit="1" customWidth="1"/>
    <col min="12" max="12" width="6.44140625" bestFit="1" customWidth="1"/>
    <col min="13" max="13" width="7.44140625" bestFit="1" customWidth="1"/>
  </cols>
  <sheetData>
    <row r="1" spans="1:14" ht="12.75" customHeight="1" x14ac:dyDescent="0.4">
      <c r="B1" s="739" t="s">
        <v>426</v>
      </c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</row>
    <row r="2" spans="1:14" ht="12.75" customHeight="1" x14ac:dyDescent="0.4">
      <c r="B2" s="479"/>
      <c r="C2" s="739" t="s">
        <v>112</v>
      </c>
      <c r="D2" s="739"/>
      <c r="E2" s="739"/>
      <c r="F2" s="739"/>
      <c r="G2" s="739"/>
      <c r="H2" s="739"/>
      <c r="I2" s="739"/>
      <c r="J2" s="739"/>
      <c r="K2" s="739"/>
      <c r="L2" s="739"/>
      <c r="M2" s="739"/>
    </row>
    <row r="3" spans="1:14" ht="12.6" thickBot="1" x14ac:dyDescent="0.45"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</row>
    <row r="4" spans="1:14" s="2" customFormat="1" ht="23.25" customHeight="1" thickBot="1" x14ac:dyDescent="0.45">
      <c r="C4" s="768" t="s">
        <v>113</v>
      </c>
      <c r="D4" s="770" t="s">
        <v>114</v>
      </c>
      <c r="E4" s="771"/>
      <c r="F4" s="772"/>
      <c r="G4" s="770" t="s">
        <v>115</v>
      </c>
      <c r="H4" s="771"/>
      <c r="I4" s="772"/>
      <c r="J4" s="770" t="s">
        <v>160</v>
      </c>
      <c r="K4" s="771"/>
      <c r="L4" s="772"/>
      <c r="M4" s="766" t="s">
        <v>9</v>
      </c>
    </row>
    <row r="5" spans="1:14" s="2" customFormat="1" ht="9" customHeight="1" thickBot="1" x14ac:dyDescent="0.45">
      <c r="C5" s="769"/>
      <c r="D5" s="377" t="s">
        <v>9</v>
      </c>
      <c r="E5" s="378" t="s">
        <v>8</v>
      </c>
      <c r="F5" s="379" t="s">
        <v>7</v>
      </c>
      <c r="G5" s="380" t="s">
        <v>9</v>
      </c>
      <c r="H5" s="378" t="s">
        <v>8</v>
      </c>
      <c r="I5" s="379" t="s">
        <v>7</v>
      </c>
      <c r="J5" s="380" t="s">
        <v>9</v>
      </c>
      <c r="K5" s="378" t="s">
        <v>8</v>
      </c>
      <c r="L5" s="379" t="s">
        <v>7</v>
      </c>
      <c r="M5" s="767"/>
    </row>
    <row r="6" spans="1:14" s="2" customFormat="1" ht="10.199999999999999" x14ac:dyDescent="0.35">
      <c r="A6" s="755" t="s">
        <v>118</v>
      </c>
      <c r="B6" s="761"/>
      <c r="C6" s="115" t="s">
        <v>119</v>
      </c>
      <c r="D6" s="116">
        <v>41424</v>
      </c>
      <c r="E6" s="69">
        <v>31498</v>
      </c>
      <c r="F6" s="117">
        <v>9926</v>
      </c>
      <c r="G6" s="116">
        <v>2104</v>
      </c>
      <c r="H6" s="69">
        <v>1551</v>
      </c>
      <c r="I6" s="117">
        <v>553</v>
      </c>
      <c r="J6" s="116">
        <v>2772</v>
      </c>
      <c r="K6" s="69">
        <v>1842</v>
      </c>
      <c r="L6" s="117">
        <v>930</v>
      </c>
      <c r="M6" s="117">
        <v>46300</v>
      </c>
    </row>
    <row r="7" spans="1:14" s="2" customFormat="1" ht="10.199999999999999" x14ac:dyDescent="0.35">
      <c r="A7" s="757"/>
      <c r="B7" s="762"/>
      <c r="C7" s="115" t="s">
        <v>120</v>
      </c>
      <c r="D7" s="116">
        <v>1558</v>
      </c>
      <c r="E7" s="69">
        <v>1366</v>
      </c>
      <c r="F7" s="117">
        <v>192</v>
      </c>
      <c r="G7" s="118">
        <v>32</v>
      </c>
      <c r="H7" s="69">
        <v>31</v>
      </c>
      <c r="I7" s="117">
        <v>1</v>
      </c>
      <c r="J7" s="118">
        <v>12</v>
      </c>
      <c r="K7" s="69">
        <v>11</v>
      </c>
      <c r="L7" s="117">
        <v>1</v>
      </c>
      <c r="M7" s="117">
        <v>1602</v>
      </c>
    </row>
    <row r="8" spans="1:14" s="2" customFormat="1" ht="10.199999999999999" x14ac:dyDescent="0.35">
      <c r="A8" s="757"/>
      <c r="B8" s="762"/>
      <c r="C8" s="115" t="s">
        <v>121</v>
      </c>
      <c r="D8" s="116">
        <v>1204</v>
      </c>
      <c r="E8" s="69">
        <v>1180</v>
      </c>
      <c r="F8" s="117">
        <v>24</v>
      </c>
      <c r="G8" s="118">
        <v>175</v>
      </c>
      <c r="H8" s="69">
        <v>173</v>
      </c>
      <c r="I8" s="117">
        <v>2</v>
      </c>
      <c r="J8" s="118">
        <v>92</v>
      </c>
      <c r="K8" s="69">
        <v>91</v>
      </c>
      <c r="L8" s="117">
        <v>1</v>
      </c>
      <c r="M8" s="117">
        <v>1471</v>
      </c>
    </row>
    <row r="9" spans="1:14" s="2" customFormat="1" ht="10.8" thickBot="1" x14ac:dyDescent="0.45">
      <c r="A9" s="759"/>
      <c r="B9" s="763"/>
      <c r="C9" s="388" t="s">
        <v>9</v>
      </c>
      <c r="D9" s="383">
        <v>44186</v>
      </c>
      <c r="E9" s="383">
        <v>34044</v>
      </c>
      <c r="F9" s="383">
        <v>10142</v>
      </c>
      <c r="G9" s="383">
        <v>2311</v>
      </c>
      <c r="H9" s="383">
        <v>1755</v>
      </c>
      <c r="I9" s="383">
        <v>556</v>
      </c>
      <c r="J9" s="383">
        <v>2876</v>
      </c>
      <c r="K9" s="383">
        <v>1944</v>
      </c>
      <c r="L9" s="383">
        <v>932</v>
      </c>
      <c r="M9" s="383">
        <v>49373</v>
      </c>
    </row>
    <row r="10" spans="1:14" s="2" customFormat="1" ht="10.199999999999999" x14ac:dyDescent="0.35">
      <c r="A10" s="764" t="s">
        <v>122</v>
      </c>
      <c r="B10" s="765"/>
      <c r="C10" s="119" t="s">
        <v>123</v>
      </c>
      <c r="D10" s="120">
        <v>334</v>
      </c>
      <c r="E10" s="121">
        <v>257</v>
      </c>
      <c r="F10" s="122">
        <v>77</v>
      </c>
      <c r="G10" s="123">
        <v>19</v>
      </c>
      <c r="H10" s="121">
        <v>17</v>
      </c>
      <c r="I10" s="122">
        <v>2</v>
      </c>
      <c r="J10" s="123">
        <v>18</v>
      </c>
      <c r="K10" s="121">
        <v>14</v>
      </c>
      <c r="L10" s="122">
        <v>4</v>
      </c>
      <c r="M10" s="122">
        <v>371</v>
      </c>
    </row>
    <row r="11" spans="1:14" s="2" customFormat="1" ht="10.199999999999999" x14ac:dyDescent="0.35">
      <c r="A11" s="757"/>
      <c r="B11" s="762"/>
      <c r="C11" s="119" t="s">
        <v>124</v>
      </c>
      <c r="D11" s="116">
        <v>6068</v>
      </c>
      <c r="E11" s="69">
        <v>3827</v>
      </c>
      <c r="F11" s="117">
        <v>2241</v>
      </c>
      <c r="G11" s="118">
        <v>359</v>
      </c>
      <c r="H11" s="69">
        <v>204</v>
      </c>
      <c r="I11" s="117">
        <v>155</v>
      </c>
      <c r="J11" s="118">
        <v>1765</v>
      </c>
      <c r="K11" s="69">
        <v>840</v>
      </c>
      <c r="L11" s="117">
        <v>925</v>
      </c>
      <c r="M11" s="117">
        <v>8192</v>
      </c>
    </row>
    <row r="12" spans="1:14" s="2" customFormat="1" ht="10.199999999999999" x14ac:dyDescent="0.4">
      <c r="A12" s="757"/>
      <c r="B12" s="762"/>
      <c r="C12" s="119" t="s">
        <v>125</v>
      </c>
      <c r="D12" s="124">
        <v>653</v>
      </c>
      <c r="E12" s="125">
        <v>614</v>
      </c>
      <c r="F12" s="126">
        <v>39</v>
      </c>
      <c r="G12" s="124">
        <v>60</v>
      </c>
      <c r="H12" s="125">
        <v>51</v>
      </c>
      <c r="I12" s="126">
        <v>9</v>
      </c>
      <c r="J12" s="124">
        <v>247</v>
      </c>
      <c r="K12" s="125">
        <v>223</v>
      </c>
      <c r="L12" s="126">
        <v>24</v>
      </c>
      <c r="M12" s="126">
        <v>960</v>
      </c>
    </row>
    <row r="13" spans="1:14" s="2" customFormat="1" ht="10.199999999999999" x14ac:dyDescent="0.35">
      <c r="A13" s="757"/>
      <c r="B13" s="762"/>
      <c r="C13" s="119" t="s">
        <v>126</v>
      </c>
      <c r="D13" s="116">
        <v>119</v>
      </c>
      <c r="E13" s="69">
        <v>107</v>
      </c>
      <c r="F13" s="117">
        <v>12</v>
      </c>
      <c r="G13" s="118">
        <v>7</v>
      </c>
      <c r="H13" s="69">
        <v>6</v>
      </c>
      <c r="I13" s="117">
        <v>1</v>
      </c>
      <c r="J13" s="118">
        <v>191</v>
      </c>
      <c r="K13" s="69">
        <v>143</v>
      </c>
      <c r="L13" s="117">
        <v>48</v>
      </c>
      <c r="M13" s="117">
        <v>317</v>
      </c>
    </row>
    <row r="14" spans="1:14" s="2" customFormat="1" ht="10.199999999999999" x14ac:dyDescent="0.35">
      <c r="A14" s="757"/>
      <c r="B14" s="762"/>
      <c r="C14" s="119" t="s">
        <v>127</v>
      </c>
      <c r="D14" s="116">
        <v>3</v>
      </c>
      <c r="E14" s="69">
        <v>3</v>
      </c>
      <c r="F14" s="117">
        <v>0</v>
      </c>
      <c r="G14" s="118">
        <v>0</v>
      </c>
      <c r="H14" s="69">
        <v>0</v>
      </c>
      <c r="I14" s="117">
        <v>0</v>
      </c>
      <c r="J14" s="118">
        <v>50</v>
      </c>
      <c r="K14" s="69">
        <v>21</v>
      </c>
      <c r="L14" s="117">
        <v>29</v>
      </c>
      <c r="M14" s="117">
        <v>53</v>
      </c>
    </row>
    <row r="15" spans="1:14" s="2" customFormat="1" ht="15" x14ac:dyDescent="0.35">
      <c r="A15" s="757"/>
      <c r="B15" s="762"/>
      <c r="C15" s="119" t="s">
        <v>128</v>
      </c>
      <c r="D15" s="116">
        <v>25</v>
      </c>
      <c r="E15" s="69">
        <v>24</v>
      </c>
      <c r="F15" s="117">
        <v>1</v>
      </c>
      <c r="G15" s="118">
        <v>5</v>
      </c>
      <c r="H15" s="69">
        <v>4</v>
      </c>
      <c r="I15" s="117">
        <v>1</v>
      </c>
      <c r="J15" s="118">
        <v>12</v>
      </c>
      <c r="K15" s="69">
        <v>11</v>
      </c>
      <c r="L15" s="117">
        <v>1</v>
      </c>
      <c r="M15" s="117">
        <v>42</v>
      </c>
    </row>
    <row r="16" spans="1:14" s="2" customFormat="1" ht="15" x14ac:dyDescent="0.35">
      <c r="A16" s="757"/>
      <c r="B16" s="762"/>
      <c r="C16" s="119" t="s">
        <v>129</v>
      </c>
      <c r="D16" s="116">
        <v>179</v>
      </c>
      <c r="E16" s="69">
        <v>159</v>
      </c>
      <c r="F16" s="117">
        <v>20</v>
      </c>
      <c r="G16" s="118">
        <v>21</v>
      </c>
      <c r="H16" s="69">
        <v>19</v>
      </c>
      <c r="I16" s="117">
        <v>2</v>
      </c>
      <c r="J16" s="118">
        <v>105</v>
      </c>
      <c r="K16" s="69">
        <v>95</v>
      </c>
      <c r="L16" s="117">
        <v>10</v>
      </c>
      <c r="M16" s="117">
        <v>305</v>
      </c>
    </row>
    <row r="17" spans="1:13" s="2" customFormat="1" ht="10.199999999999999" x14ac:dyDescent="0.35">
      <c r="A17" s="757"/>
      <c r="B17" s="762"/>
      <c r="C17" s="119" t="s">
        <v>130</v>
      </c>
      <c r="D17" s="116">
        <v>263</v>
      </c>
      <c r="E17" s="69">
        <v>210</v>
      </c>
      <c r="F17" s="117">
        <v>53</v>
      </c>
      <c r="G17" s="118">
        <v>38</v>
      </c>
      <c r="H17" s="69">
        <v>28</v>
      </c>
      <c r="I17" s="117">
        <v>10</v>
      </c>
      <c r="J17" s="118">
        <v>78</v>
      </c>
      <c r="K17" s="69">
        <v>58</v>
      </c>
      <c r="L17" s="117">
        <v>20</v>
      </c>
      <c r="M17" s="117">
        <v>379</v>
      </c>
    </row>
    <row r="18" spans="1:13" s="2" customFormat="1" ht="10.8" thickBot="1" x14ac:dyDescent="0.45">
      <c r="A18" s="759"/>
      <c r="B18" s="763"/>
      <c r="C18" s="388" t="s">
        <v>9</v>
      </c>
      <c r="D18" s="383">
        <v>7644</v>
      </c>
      <c r="E18" s="383">
        <v>5201</v>
      </c>
      <c r="F18" s="383">
        <v>2443</v>
      </c>
      <c r="G18" s="383">
        <v>509</v>
      </c>
      <c r="H18" s="383">
        <v>329</v>
      </c>
      <c r="I18" s="383">
        <v>180</v>
      </c>
      <c r="J18" s="383">
        <v>2466</v>
      </c>
      <c r="K18" s="383">
        <v>1405</v>
      </c>
      <c r="L18" s="383">
        <v>1061</v>
      </c>
      <c r="M18" s="383">
        <v>10619</v>
      </c>
    </row>
    <row r="19" spans="1:13" s="2" customFormat="1" ht="10.199999999999999" x14ac:dyDescent="0.35">
      <c r="A19" s="755" t="s">
        <v>131</v>
      </c>
      <c r="B19" s="755" t="s">
        <v>132</v>
      </c>
      <c r="C19" s="127" t="s">
        <v>133</v>
      </c>
      <c r="D19" s="120">
        <v>166</v>
      </c>
      <c r="E19" s="121">
        <v>157</v>
      </c>
      <c r="F19" s="122">
        <v>9</v>
      </c>
      <c r="G19" s="123">
        <v>8</v>
      </c>
      <c r="H19" s="121">
        <v>8</v>
      </c>
      <c r="I19" s="122">
        <v>0</v>
      </c>
      <c r="J19" s="123">
        <v>121</v>
      </c>
      <c r="K19" s="121">
        <v>108</v>
      </c>
      <c r="L19" s="122">
        <v>13</v>
      </c>
      <c r="M19" s="122">
        <v>295</v>
      </c>
    </row>
    <row r="20" spans="1:13" s="2" customFormat="1" ht="10.199999999999999" x14ac:dyDescent="0.35">
      <c r="A20" s="757"/>
      <c r="B20" s="757"/>
      <c r="C20" s="129" t="s">
        <v>134</v>
      </c>
      <c r="D20" s="116">
        <v>6</v>
      </c>
      <c r="E20" s="69">
        <v>5</v>
      </c>
      <c r="F20" s="117">
        <v>1</v>
      </c>
      <c r="G20" s="118">
        <v>0</v>
      </c>
      <c r="H20" s="69">
        <v>0</v>
      </c>
      <c r="I20" s="117">
        <v>0</v>
      </c>
      <c r="J20" s="118">
        <v>50</v>
      </c>
      <c r="K20" s="69">
        <v>34</v>
      </c>
      <c r="L20" s="117">
        <v>16</v>
      </c>
      <c r="M20" s="117">
        <v>56</v>
      </c>
    </row>
    <row r="21" spans="1:13" s="2" customFormat="1" ht="10.199999999999999" x14ac:dyDescent="0.35">
      <c r="A21" s="757"/>
      <c r="B21" s="757"/>
      <c r="C21" s="129" t="s">
        <v>135</v>
      </c>
      <c r="D21" s="116">
        <v>0</v>
      </c>
      <c r="E21" s="69">
        <v>0</v>
      </c>
      <c r="F21" s="117">
        <v>0</v>
      </c>
      <c r="G21" s="118">
        <v>0</v>
      </c>
      <c r="H21" s="69">
        <v>0</v>
      </c>
      <c r="I21" s="117">
        <v>0</v>
      </c>
      <c r="J21" s="118">
        <v>6</v>
      </c>
      <c r="K21" s="69">
        <v>3</v>
      </c>
      <c r="L21" s="117">
        <v>3</v>
      </c>
      <c r="M21" s="126">
        <v>6</v>
      </c>
    </row>
    <row r="22" spans="1:13" s="2" customFormat="1" ht="10.199999999999999" x14ac:dyDescent="0.35">
      <c r="A22" s="757"/>
      <c r="B22" s="757"/>
      <c r="C22" s="129" t="s">
        <v>136</v>
      </c>
      <c r="D22" s="116">
        <v>217</v>
      </c>
      <c r="E22" s="69">
        <v>127</v>
      </c>
      <c r="F22" s="117">
        <v>90</v>
      </c>
      <c r="G22" s="118">
        <v>14</v>
      </c>
      <c r="H22" s="69">
        <v>6</v>
      </c>
      <c r="I22" s="117">
        <v>8</v>
      </c>
      <c r="J22" s="118">
        <v>31</v>
      </c>
      <c r="K22" s="69">
        <v>23</v>
      </c>
      <c r="L22" s="117">
        <v>8</v>
      </c>
      <c r="M22" s="117">
        <v>262</v>
      </c>
    </row>
    <row r="23" spans="1:13" s="2" customFormat="1" ht="10.199999999999999" x14ac:dyDescent="0.35">
      <c r="A23" s="757"/>
      <c r="B23" s="757"/>
      <c r="C23" s="129" t="s">
        <v>137</v>
      </c>
      <c r="D23" s="116">
        <v>5</v>
      </c>
      <c r="E23" s="69">
        <v>2</v>
      </c>
      <c r="F23" s="117">
        <v>3</v>
      </c>
      <c r="G23" s="118">
        <v>2</v>
      </c>
      <c r="H23" s="69">
        <v>2</v>
      </c>
      <c r="I23" s="117">
        <v>0</v>
      </c>
      <c r="J23" s="118">
        <v>5</v>
      </c>
      <c r="K23" s="69">
        <v>0</v>
      </c>
      <c r="L23" s="117">
        <v>5</v>
      </c>
      <c r="M23" s="117">
        <v>12</v>
      </c>
    </row>
    <row r="24" spans="1:13" s="2" customFormat="1" ht="10.8" thickBot="1" x14ac:dyDescent="0.45">
      <c r="A24" s="757"/>
      <c r="B24" s="759"/>
      <c r="C24" s="388" t="s">
        <v>9</v>
      </c>
      <c r="D24" s="383">
        <v>394</v>
      </c>
      <c r="E24" s="383">
        <v>291</v>
      </c>
      <c r="F24" s="383">
        <v>103</v>
      </c>
      <c r="G24" s="383">
        <v>24</v>
      </c>
      <c r="H24" s="383">
        <v>16</v>
      </c>
      <c r="I24" s="383">
        <v>8</v>
      </c>
      <c r="J24" s="383">
        <v>213</v>
      </c>
      <c r="K24" s="383">
        <v>168</v>
      </c>
      <c r="L24" s="383">
        <v>45</v>
      </c>
      <c r="M24" s="383">
        <v>631</v>
      </c>
    </row>
    <row r="25" spans="1:13" s="2" customFormat="1" ht="10.199999999999999" x14ac:dyDescent="0.35">
      <c r="A25" s="757"/>
      <c r="B25" s="755" t="s">
        <v>138</v>
      </c>
      <c r="C25" s="131" t="s">
        <v>139</v>
      </c>
      <c r="D25" s="132">
        <v>56</v>
      </c>
      <c r="E25" s="133">
        <v>39</v>
      </c>
      <c r="F25" s="133">
        <v>17</v>
      </c>
      <c r="G25" s="134">
        <v>1</v>
      </c>
      <c r="H25" s="133">
        <v>1</v>
      </c>
      <c r="I25" s="135">
        <v>0</v>
      </c>
      <c r="J25" s="134">
        <v>21</v>
      </c>
      <c r="K25" s="133">
        <v>11</v>
      </c>
      <c r="L25" s="135">
        <v>10</v>
      </c>
      <c r="M25" s="117">
        <v>78</v>
      </c>
    </row>
    <row r="26" spans="1:13" s="2" customFormat="1" ht="10.199999999999999" x14ac:dyDescent="0.35">
      <c r="A26" s="757"/>
      <c r="B26" s="757"/>
      <c r="C26" s="136" t="s">
        <v>140</v>
      </c>
      <c r="D26" s="137">
        <v>2312</v>
      </c>
      <c r="E26" s="138">
        <v>1657</v>
      </c>
      <c r="F26" s="138">
        <v>655</v>
      </c>
      <c r="G26" s="139">
        <v>152</v>
      </c>
      <c r="H26" s="138">
        <v>112</v>
      </c>
      <c r="I26" s="140">
        <v>40</v>
      </c>
      <c r="J26" s="139">
        <v>164</v>
      </c>
      <c r="K26" s="138">
        <v>115</v>
      </c>
      <c r="L26" s="140">
        <v>49</v>
      </c>
      <c r="M26" s="117">
        <v>2628</v>
      </c>
    </row>
    <row r="27" spans="1:13" s="2" customFormat="1" ht="10.199999999999999" x14ac:dyDescent="0.35">
      <c r="A27" s="757"/>
      <c r="B27" s="757"/>
      <c r="C27" s="136" t="s">
        <v>141</v>
      </c>
      <c r="D27" s="137">
        <v>232</v>
      </c>
      <c r="E27" s="138">
        <v>181</v>
      </c>
      <c r="F27" s="138">
        <v>51</v>
      </c>
      <c r="G27" s="139">
        <v>17</v>
      </c>
      <c r="H27" s="138">
        <v>14</v>
      </c>
      <c r="I27" s="140">
        <v>3</v>
      </c>
      <c r="J27" s="139">
        <v>74</v>
      </c>
      <c r="K27" s="138">
        <v>48</v>
      </c>
      <c r="L27" s="140">
        <v>26</v>
      </c>
      <c r="M27" s="117">
        <v>323</v>
      </c>
    </row>
    <row r="28" spans="1:13" s="2" customFormat="1" ht="10.199999999999999" x14ac:dyDescent="0.35">
      <c r="A28" s="757"/>
      <c r="B28" s="757"/>
      <c r="C28" s="136" t="s">
        <v>142</v>
      </c>
      <c r="D28" s="137">
        <v>3095</v>
      </c>
      <c r="E28" s="138">
        <v>1312</v>
      </c>
      <c r="F28" s="138">
        <v>1783</v>
      </c>
      <c r="G28" s="139">
        <v>135</v>
      </c>
      <c r="H28" s="138">
        <v>70</v>
      </c>
      <c r="I28" s="140">
        <v>65</v>
      </c>
      <c r="J28" s="139">
        <v>678</v>
      </c>
      <c r="K28" s="138">
        <v>215</v>
      </c>
      <c r="L28" s="140">
        <v>463</v>
      </c>
      <c r="M28" s="117">
        <v>3908</v>
      </c>
    </row>
    <row r="29" spans="1:13" s="2" customFormat="1" ht="10.8" thickBot="1" x14ac:dyDescent="0.45">
      <c r="A29" s="757"/>
      <c r="B29" s="759"/>
      <c r="C29" s="388" t="s">
        <v>9</v>
      </c>
      <c r="D29" s="383">
        <v>5695</v>
      </c>
      <c r="E29" s="383">
        <v>3189</v>
      </c>
      <c r="F29" s="383">
        <v>2506</v>
      </c>
      <c r="G29" s="383">
        <v>305</v>
      </c>
      <c r="H29" s="383">
        <v>197</v>
      </c>
      <c r="I29" s="383">
        <v>108</v>
      </c>
      <c r="J29" s="383">
        <v>937</v>
      </c>
      <c r="K29" s="383">
        <v>389</v>
      </c>
      <c r="L29" s="383">
        <v>548</v>
      </c>
      <c r="M29" s="383">
        <v>6937</v>
      </c>
    </row>
    <row r="30" spans="1:13" s="2" customFormat="1" ht="10.199999999999999" x14ac:dyDescent="0.35">
      <c r="A30" s="757"/>
      <c r="B30" s="755" t="s">
        <v>143</v>
      </c>
      <c r="C30" s="127" t="s">
        <v>144</v>
      </c>
      <c r="D30" s="120">
        <v>785</v>
      </c>
      <c r="E30" s="121">
        <v>519</v>
      </c>
      <c r="F30" s="122">
        <v>266</v>
      </c>
      <c r="G30" s="141">
        <v>112</v>
      </c>
      <c r="H30" s="67">
        <v>77</v>
      </c>
      <c r="I30" s="142">
        <v>35</v>
      </c>
      <c r="J30" s="141">
        <v>120</v>
      </c>
      <c r="K30" s="67">
        <v>89</v>
      </c>
      <c r="L30" s="142">
        <v>31</v>
      </c>
      <c r="M30" s="142">
        <v>1017</v>
      </c>
    </row>
    <row r="31" spans="1:13" s="2" customFormat="1" ht="10.199999999999999" x14ac:dyDescent="0.35">
      <c r="A31" s="757"/>
      <c r="B31" s="757"/>
      <c r="C31" s="129" t="s">
        <v>145</v>
      </c>
      <c r="D31" s="116">
        <v>55</v>
      </c>
      <c r="E31" s="69">
        <v>25</v>
      </c>
      <c r="F31" s="117">
        <v>30</v>
      </c>
      <c r="G31" s="118">
        <v>1</v>
      </c>
      <c r="H31" s="69">
        <v>0</v>
      </c>
      <c r="I31" s="117">
        <v>1</v>
      </c>
      <c r="J31" s="118">
        <v>16</v>
      </c>
      <c r="K31" s="69">
        <v>4</v>
      </c>
      <c r="L31" s="117">
        <v>12</v>
      </c>
      <c r="M31" s="117">
        <v>72</v>
      </c>
    </row>
    <row r="32" spans="1:13" s="2" customFormat="1" ht="10.8" thickBot="1" x14ac:dyDescent="0.45">
      <c r="A32" s="757"/>
      <c r="B32" s="759"/>
      <c r="C32" s="388" t="s">
        <v>9</v>
      </c>
      <c r="D32" s="383">
        <v>840</v>
      </c>
      <c r="E32" s="383">
        <v>544</v>
      </c>
      <c r="F32" s="383">
        <v>296</v>
      </c>
      <c r="G32" s="383">
        <v>113</v>
      </c>
      <c r="H32" s="383">
        <v>77</v>
      </c>
      <c r="I32" s="383">
        <v>36</v>
      </c>
      <c r="J32" s="383">
        <v>136</v>
      </c>
      <c r="K32" s="383">
        <v>93</v>
      </c>
      <c r="L32" s="383">
        <v>43</v>
      </c>
      <c r="M32" s="383">
        <v>1089</v>
      </c>
    </row>
    <row r="33" spans="1:13" s="2" customFormat="1" ht="10.8" thickBot="1" x14ac:dyDescent="0.45">
      <c r="A33" s="752" t="s">
        <v>9</v>
      </c>
      <c r="B33" s="753"/>
      <c r="C33" s="754"/>
      <c r="D33" s="383">
        <v>6929</v>
      </c>
      <c r="E33" s="383">
        <v>4024</v>
      </c>
      <c r="F33" s="383">
        <v>2905</v>
      </c>
      <c r="G33" s="383">
        <v>442</v>
      </c>
      <c r="H33" s="383">
        <v>290</v>
      </c>
      <c r="I33" s="383">
        <v>152</v>
      </c>
      <c r="J33" s="383">
        <v>1286</v>
      </c>
      <c r="K33" s="383">
        <v>650</v>
      </c>
      <c r="L33" s="383">
        <v>636</v>
      </c>
      <c r="M33" s="385">
        <v>8657</v>
      </c>
    </row>
    <row r="34" spans="1:13" s="2" customFormat="1" ht="10.199999999999999" x14ac:dyDescent="0.35">
      <c r="A34" s="755" t="s">
        <v>146</v>
      </c>
      <c r="B34" s="756"/>
      <c r="C34" s="144" t="s">
        <v>147</v>
      </c>
      <c r="D34" s="124">
        <v>535</v>
      </c>
      <c r="E34" s="125">
        <v>374</v>
      </c>
      <c r="F34" s="126">
        <v>161</v>
      </c>
      <c r="G34" s="124">
        <v>16</v>
      </c>
      <c r="H34" s="125">
        <v>12</v>
      </c>
      <c r="I34" s="126">
        <v>4</v>
      </c>
      <c r="J34" s="124">
        <v>57</v>
      </c>
      <c r="K34" s="125">
        <v>32</v>
      </c>
      <c r="L34" s="126">
        <v>25</v>
      </c>
      <c r="M34" s="117">
        <v>608</v>
      </c>
    </row>
    <row r="35" spans="1:13" s="2" customFormat="1" ht="15.6" x14ac:dyDescent="0.35">
      <c r="A35" s="757"/>
      <c r="B35" s="758"/>
      <c r="C35" s="559" t="s">
        <v>148</v>
      </c>
      <c r="D35" s="561">
        <v>18</v>
      </c>
      <c r="E35" s="562">
        <v>15</v>
      </c>
      <c r="F35" s="563">
        <v>3</v>
      </c>
      <c r="G35" s="561">
        <v>4</v>
      </c>
      <c r="H35" s="562">
        <v>1</v>
      </c>
      <c r="I35" s="563">
        <v>3</v>
      </c>
      <c r="J35" s="561">
        <v>0</v>
      </c>
      <c r="K35" s="562">
        <v>0</v>
      </c>
      <c r="L35" s="563">
        <v>0</v>
      </c>
      <c r="M35" s="564">
        <v>22</v>
      </c>
    </row>
    <row r="36" spans="1:13" s="2" customFormat="1" ht="15.6" x14ac:dyDescent="0.35">
      <c r="A36" s="757"/>
      <c r="B36" s="758"/>
      <c r="C36" s="145" t="s">
        <v>149</v>
      </c>
      <c r="D36" s="560">
        <v>83</v>
      </c>
      <c r="E36" s="67">
        <v>42</v>
      </c>
      <c r="F36" s="142">
        <v>41</v>
      </c>
      <c r="G36" s="141">
        <v>0</v>
      </c>
      <c r="H36" s="67">
        <v>0</v>
      </c>
      <c r="I36" s="142">
        <v>0</v>
      </c>
      <c r="J36" s="141">
        <v>19</v>
      </c>
      <c r="K36" s="67">
        <v>5</v>
      </c>
      <c r="L36" s="142">
        <v>14</v>
      </c>
      <c r="M36" s="142">
        <v>102</v>
      </c>
    </row>
    <row r="37" spans="1:13" s="2" customFormat="1" ht="10.199999999999999" x14ac:dyDescent="0.35">
      <c r="A37" s="757"/>
      <c r="B37" s="758"/>
      <c r="C37" s="145" t="s">
        <v>150</v>
      </c>
      <c r="D37" s="124">
        <v>13</v>
      </c>
      <c r="E37" s="125">
        <v>3</v>
      </c>
      <c r="F37" s="126">
        <v>10</v>
      </c>
      <c r="G37" s="124">
        <v>0</v>
      </c>
      <c r="H37" s="125">
        <v>0</v>
      </c>
      <c r="I37" s="126">
        <v>0</v>
      </c>
      <c r="J37" s="124">
        <v>1</v>
      </c>
      <c r="K37" s="125">
        <v>1</v>
      </c>
      <c r="L37" s="126">
        <v>0</v>
      </c>
      <c r="M37" s="117">
        <v>14</v>
      </c>
    </row>
    <row r="38" spans="1:13" s="2" customFormat="1" ht="10.199999999999999" x14ac:dyDescent="0.35">
      <c r="A38" s="757"/>
      <c r="B38" s="758"/>
      <c r="C38" s="145" t="s">
        <v>151</v>
      </c>
      <c r="D38" s="116">
        <v>5</v>
      </c>
      <c r="E38" s="69">
        <v>1</v>
      </c>
      <c r="F38" s="117">
        <v>4</v>
      </c>
      <c r="G38" s="118">
        <v>0</v>
      </c>
      <c r="H38" s="69">
        <v>0</v>
      </c>
      <c r="I38" s="117">
        <v>0</v>
      </c>
      <c r="J38" s="118">
        <v>9</v>
      </c>
      <c r="K38" s="69">
        <v>2</v>
      </c>
      <c r="L38" s="117">
        <v>7</v>
      </c>
      <c r="M38" s="117">
        <v>14</v>
      </c>
    </row>
    <row r="39" spans="1:13" s="2" customFormat="1" ht="10.199999999999999" x14ac:dyDescent="0.35">
      <c r="A39" s="757"/>
      <c r="B39" s="758"/>
      <c r="C39" s="145" t="s">
        <v>152</v>
      </c>
      <c r="D39" s="124">
        <v>4</v>
      </c>
      <c r="E39" s="125">
        <v>4</v>
      </c>
      <c r="F39" s="126">
        <v>0</v>
      </c>
      <c r="G39" s="124">
        <v>0</v>
      </c>
      <c r="H39" s="125">
        <v>0</v>
      </c>
      <c r="I39" s="126">
        <v>0</v>
      </c>
      <c r="J39" s="124">
        <v>17</v>
      </c>
      <c r="K39" s="125">
        <v>11</v>
      </c>
      <c r="L39" s="126">
        <v>6</v>
      </c>
      <c r="M39" s="117">
        <v>21</v>
      </c>
    </row>
    <row r="40" spans="1:13" s="2" customFormat="1" ht="10.199999999999999" x14ac:dyDescent="0.35">
      <c r="A40" s="757"/>
      <c r="B40" s="758"/>
      <c r="C40" s="145" t="s">
        <v>153</v>
      </c>
      <c r="D40" s="116">
        <v>125</v>
      </c>
      <c r="E40" s="69">
        <v>125</v>
      </c>
      <c r="F40" s="117">
        <v>0</v>
      </c>
      <c r="G40" s="118">
        <v>0</v>
      </c>
      <c r="H40" s="69">
        <v>0</v>
      </c>
      <c r="I40" s="117">
        <v>0</v>
      </c>
      <c r="J40" s="118">
        <v>7</v>
      </c>
      <c r="K40" s="69">
        <v>7</v>
      </c>
      <c r="L40" s="117">
        <v>0</v>
      </c>
      <c r="M40" s="117">
        <v>132</v>
      </c>
    </row>
    <row r="41" spans="1:13" s="2" customFormat="1" ht="15.6" x14ac:dyDescent="0.35">
      <c r="A41" s="757"/>
      <c r="B41" s="758"/>
      <c r="C41" s="145" t="s">
        <v>154</v>
      </c>
      <c r="D41" s="116">
        <v>74</v>
      </c>
      <c r="E41" s="69">
        <v>67</v>
      </c>
      <c r="F41" s="117">
        <v>7</v>
      </c>
      <c r="G41" s="118">
        <v>7</v>
      </c>
      <c r="H41" s="69">
        <v>7</v>
      </c>
      <c r="I41" s="117">
        <v>0</v>
      </c>
      <c r="J41" s="118">
        <v>33</v>
      </c>
      <c r="K41" s="69">
        <v>28</v>
      </c>
      <c r="L41" s="117">
        <v>5</v>
      </c>
      <c r="M41" s="117">
        <v>114</v>
      </c>
    </row>
    <row r="42" spans="1:13" s="2" customFormat="1" ht="10.8" thickBot="1" x14ac:dyDescent="0.45">
      <c r="A42" s="759"/>
      <c r="B42" s="760"/>
      <c r="C42" s="388" t="s">
        <v>9</v>
      </c>
      <c r="D42" s="383">
        <v>857</v>
      </c>
      <c r="E42" s="383">
        <v>631</v>
      </c>
      <c r="F42" s="383">
        <v>226</v>
      </c>
      <c r="G42" s="383">
        <v>27</v>
      </c>
      <c r="H42" s="383">
        <v>20</v>
      </c>
      <c r="I42" s="383">
        <v>7</v>
      </c>
      <c r="J42" s="383">
        <v>143</v>
      </c>
      <c r="K42" s="383">
        <v>86</v>
      </c>
      <c r="L42" s="383">
        <v>57</v>
      </c>
      <c r="M42" s="383">
        <v>1027</v>
      </c>
    </row>
    <row r="43" spans="1:13" s="2" customFormat="1" ht="11.4" x14ac:dyDescent="0.4">
      <c r="A43" s="277" t="s">
        <v>161</v>
      </c>
    </row>
    <row r="44" spans="1:13" x14ac:dyDescent="0.4">
      <c r="A44" s="403" t="s">
        <v>162</v>
      </c>
    </row>
  </sheetData>
  <mergeCells count="15">
    <mergeCell ref="C4:C5"/>
    <mergeCell ref="B1:N1"/>
    <mergeCell ref="C2:M2"/>
    <mergeCell ref="D4:F4"/>
    <mergeCell ref="G4:I4"/>
    <mergeCell ref="J4:L4"/>
    <mergeCell ref="M4:M5"/>
    <mergeCell ref="A33:C33"/>
    <mergeCell ref="A34:B42"/>
    <mergeCell ref="A6:B9"/>
    <mergeCell ref="A10:B18"/>
    <mergeCell ref="A19:A32"/>
    <mergeCell ref="B19:B24"/>
    <mergeCell ref="B25:B29"/>
    <mergeCell ref="B30:B32"/>
  </mergeCells>
  <pageMargins left="0.51181102362204722" right="0.51181102362204722" top="0.78740157480314965" bottom="0" header="0.31496062992125984" footer="0.31496062992125984"/>
  <pageSetup paperSize="8" orientation="portrait" r:id="rId1"/>
  <headerFooter>
    <oddFooter>&amp;RFonte: Tab.1A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40"/>
  <sheetViews>
    <sheetView workbookViewId="0">
      <selection activeCell="H37" sqref="H37"/>
    </sheetView>
  </sheetViews>
  <sheetFormatPr defaultColWidth="8.83203125" defaultRowHeight="12.3" x14ac:dyDescent="0.4"/>
  <cols>
    <col min="1" max="1" width="13.83203125" customWidth="1"/>
    <col min="2" max="2" width="18.1640625" customWidth="1"/>
    <col min="3" max="3" width="10.1640625" customWidth="1"/>
    <col min="4" max="4" width="12" customWidth="1"/>
    <col min="5" max="5" width="12.5546875" customWidth="1"/>
    <col min="6" max="6" width="12" customWidth="1"/>
    <col min="7" max="7" width="10.1640625" customWidth="1"/>
    <col min="8" max="8" width="11.44140625" style="567" customWidth="1"/>
  </cols>
  <sheetData>
    <row r="1" spans="1:8" ht="12.75" customHeight="1" x14ac:dyDescent="0.4">
      <c r="A1" s="739" t="s">
        <v>427</v>
      </c>
      <c r="B1" s="739"/>
      <c r="C1" s="739"/>
      <c r="D1" s="739"/>
      <c r="E1" s="739"/>
      <c r="F1" s="739"/>
      <c r="G1" s="739"/>
      <c r="H1" s="739"/>
    </row>
    <row r="2" spans="1:8" ht="13.5" customHeight="1" x14ac:dyDescent="0.4">
      <c r="A2" s="239"/>
      <c r="B2" s="739" t="s">
        <v>112</v>
      </c>
      <c r="C2" s="739"/>
      <c r="D2" s="739"/>
      <c r="E2" s="739"/>
      <c r="F2" s="739"/>
      <c r="G2" s="739"/>
      <c r="H2" s="739"/>
    </row>
    <row r="3" spans="1:8" ht="18.75" customHeight="1" thickBot="1" x14ac:dyDescent="0.45">
      <c r="A3" s="239"/>
      <c r="B3" s="239"/>
      <c r="C3" s="239"/>
      <c r="D3" s="239"/>
      <c r="E3" s="239"/>
      <c r="F3" s="239"/>
      <c r="G3" s="239"/>
      <c r="H3" s="565"/>
    </row>
    <row r="4" spans="1:8" s="2" customFormat="1" ht="14.25" customHeight="1" x14ac:dyDescent="0.4">
      <c r="B4" s="778" t="s">
        <v>113</v>
      </c>
      <c r="C4" s="780" t="s">
        <v>156</v>
      </c>
      <c r="D4" s="781"/>
      <c r="E4" s="781"/>
      <c r="F4" s="782"/>
      <c r="G4" s="677" t="s">
        <v>30</v>
      </c>
      <c r="H4" s="783" t="s">
        <v>98</v>
      </c>
    </row>
    <row r="5" spans="1:8" s="2" customFormat="1" ht="58.5" customHeight="1" thickBot="1" x14ac:dyDescent="0.45">
      <c r="A5" s="146"/>
      <c r="B5" s="779"/>
      <c r="C5" s="390" t="s">
        <v>63</v>
      </c>
      <c r="D5" s="391" t="s">
        <v>157</v>
      </c>
      <c r="E5" s="391" t="s">
        <v>158</v>
      </c>
      <c r="F5" s="392" t="s">
        <v>159</v>
      </c>
      <c r="G5" s="678"/>
      <c r="H5" s="784"/>
    </row>
    <row r="6" spans="1:8" s="2" customFormat="1" ht="22.5" customHeight="1" x14ac:dyDescent="0.35">
      <c r="A6" s="773" t="s">
        <v>118</v>
      </c>
      <c r="B6" s="147" t="s">
        <v>119</v>
      </c>
      <c r="C6" s="72">
        <v>61185</v>
      </c>
      <c r="D6" s="72">
        <v>33243</v>
      </c>
      <c r="E6" s="72">
        <v>11471</v>
      </c>
      <c r="F6" s="72">
        <v>180166</v>
      </c>
      <c r="G6" s="72">
        <v>286065</v>
      </c>
      <c r="H6" s="573">
        <v>121465</v>
      </c>
    </row>
    <row r="7" spans="1:8" s="2" customFormat="1" ht="22.5" customHeight="1" x14ac:dyDescent="0.35">
      <c r="A7" s="774"/>
      <c r="B7" s="148" t="s">
        <v>120</v>
      </c>
      <c r="C7" s="74">
        <v>1524</v>
      </c>
      <c r="D7" s="74">
        <v>1000</v>
      </c>
      <c r="E7" s="74">
        <v>1083</v>
      </c>
      <c r="F7" s="74">
        <v>1956</v>
      </c>
      <c r="G7" s="74">
        <v>5563</v>
      </c>
      <c r="H7" s="574">
        <v>1346</v>
      </c>
    </row>
    <row r="8" spans="1:8" s="2" customFormat="1" ht="22.5" customHeight="1" x14ac:dyDescent="0.35">
      <c r="A8" s="774"/>
      <c r="B8" s="148" t="s">
        <v>121</v>
      </c>
      <c r="C8" s="74">
        <v>2644</v>
      </c>
      <c r="D8" s="74">
        <v>1180</v>
      </c>
      <c r="E8" s="74">
        <v>398</v>
      </c>
      <c r="F8" s="74">
        <v>8265</v>
      </c>
      <c r="G8" s="74">
        <v>12487</v>
      </c>
      <c r="H8" s="574">
        <v>5923</v>
      </c>
    </row>
    <row r="9" spans="1:8" s="2" customFormat="1" ht="18.75" customHeight="1" x14ac:dyDescent="0.4">
      <c r="A9" s="775"/>
      <c r="B9" s="395" t="s">
        <v>9</v>
      </c>
      <c r="C9" s="396">
        <v>65353</v>
      </c>
      <c r="D9" s="396">
        <v>35423</v>
      </c>
      <c r="E9" s="396">
        <v>12952</v>
      </c>
      <c r="F9" s="396">
        <v>190387</v>
      </c>
      <c r="G9" s="396">
        <v>304115</v>
      </c>
      <c r="H9" s="571">
        <v>128734</v>
      </c>
    </row>
    <row r="10" spans="1:8" s="2" customFormat="1" ht="26.25" customHeight="1" x14ac:dyDescent="0.35">
      <c r="A10" s="773" t="s">
        <v>122</v>
      </c>
      <c r="B10" s="148" t="s">
        <v>123</v>
      </c>
      <c r="C10" s="74">
        <v>758</v>
      </c>
      <c r="D10" s="74">
        <v>2</v>
      </c>
      <c r="E10" s="74">
        <v>5</v>
      </c>
      <c r="F10" s="74">
        <v>2790</v>
      </c>
      <c r="G10" s="74">
        <v>3555</v>
      </c>
      <c r="H10" s="574">
        <v>259</v>
      </c>
    </row>
    <row r="11" spans="1:8" s="2" customFormat="1" ht="26.25" customHeight="1" x14ac:dyDescent="0.35">
      <c r="A11" s="774"/>
      <c r="B11" s="148" t="s">
        <v>124</v>
      </c>
      <c r="C11" s="74">
        <v>1998</v>
      </c>
      <c r="D11" s="74">
        <v>881</v>
      </c>
      <c r="E11" s="74">
        <v>421</v>
      </c>
      <c r="F11" s="74">
        <v>9340</v>
      </c>
      <c r="G11" s="74">
        <v>12640</v>
      </c>
      <c r="H11" s="574">
        <v>4405</v>
      </c>
    </row>
    <row r="12" spans="1:8" s="2" customFormat="1" ht="26.25" customHeight="1" x14ac:dyDescent="0.35">
      <c r="A12" s="774"/>
      <c r="B12" s="148" t="s">
        <v>125</v>
      </c>
      <c r="C12" s="74">
        <v>477</v>
      </c>
      <c r="D12" s="74">
        <v>123</v>
      </c>
      <c r="E12" s="74">
        <v>90</v>
      </c>
      <c r="F12" s="74">
        <v>2359</v>
      </c>
      <c r="G12" s="74">
        <v>3049</v>
      </c>
      <c r="H12" s="574">
        <v>696</v>
      </c>
    </row>
    <row r="13" spans="1:8" s="2" customFormat="1" ht="26.25" customHeight="1" x14ac:dyDescent="0.35">
      <c r="A13" s="774"/>
      <c r="B13" s="148" t="s">
        <v>126</v>
      </c>
      <c r="C13" s="74">
        <v>195</v>
      </c>
      <c r="D13" s="74">
        <v>81</v>
      </c>
      <c r="E13" s="74">
        <v>31</v>
      </c>
      <c r="F13" s="74">
        <v>633</v>
      </c>
      <c r="G13" s="74">
        <v>940</v>
      </c>
      <c r="H13" s="574">
        <v>503</v>
      </c>
    </row>
    <row r="14" spans="1:8" s="2" customFormat="1" ht="26.25" customHeight="1" x14ac:dyDescent="0.35">
      <c r="A14" s="774"/>
      <c r="B14" s="148" t="s">
        <v>127</v>
      </c>
      <c r="C14" s="74">
        <v>9</v>
      </c>
      <c r="D14" s="74">
        <v>9</v>
      </c>
      <c r="E14" s="74">
        <v>3</v>
      </c>
      <c r="F14" s="74">
        <v>49</v>
      </c>
      <c r="G14" s="74">
        <v>70</v>
      </c>
      <c r="H14" s="574">
        <v>32</v>
      </c>
    </row>
    <row r="15" spans="1:8" s="2" customFormat="1" ht="26.25" customHeight="1" x14ac:dyDescent="0.35">
      <c r="A15" s="774"/>
      <c r="B15" s="148" t="s">
        <v>128</v>
      </c>
      <c r="C15" s="74"/>
      <c r="D15" s="74"/>
      <c r="E15" s="74"/>
      <c r="F15" s="74"/>
      <c r="G15" s="74"/>
      <c r="H15" s="574"/>
    </row>
    <row r="16" spans="1:8" s="2" customFormat="1" ht="26.25" customHeight="1" x14ac:dyDescent="0.35">
      <c r="A16" s="774"/>
      <c r="B16" s="148" t="s">
        <v>129</v>
      </c>
      <c r="C16" s="74">
        <v>251</v>
      </c>
      <c r="D16" s="74">
        <v>18</v>
      </c>
      <c r="E16" s="74">
        <v>16</v>
      </c>
      <c r="F16" s="74">
        <v>449</v>
      </c>
      <c r="G16" s="74">
        <v>734</v>
      </c>
      <c r="H16" s="574">
        <v>68</v>
      </c>
    </row>
    <row r="17" spans="1:8" s="2" customFormat="1" ht="26.25" customHeight="1" x14ac:dyDescent="0.35">
      <c r="A17" s="774"/>
      <c r="B17" s="148" t="s">
        <v>130</v>
      </c>
      <c r="C17" s="74">
        <v>38</v>
      </c>
      <c r="D17" s="74">
        <v>11</v>
      </c>
      <c r="E17" s="74">
        <v>6</v>
      </c>
      <c r="F17" s="74">
        <v>183</v>
      </c>
      <c r="G17" s="74">
        <v>238</v>
      </c>
      <c r="H17" s="574">
        <v>141</v>
      </c>
    </row>
    <row r="18" spans="1:8" s="2" customFormat="1" ht="20.25" customHeight="1" x14ac:dyDescent="0.4">
      <c r="A18" s="775"/>
      <c r="B18" s="395" t="s">
        <v>9</v>
      </c>
      <c r="C18" s="396">
        <v>3726</v>
      </c>
      <c r="D18" s="396">
        <v>1125</v>
      </c>
      <c r="E18" s="396">
        <v>572</v>
      </c>
      <c r="F18" s="396">
        <v>15803</v>
      </c>
      <c r="G18" s="396">
        <v>21226</v>
      </c>
      <c r="H18" s="571">
        <v>6104</v>
      </c>
    </row>
    <row r="19" spans="1:8" s="2" customFormat="1" ht="23.25" customHeight="1" x14ac:dyDescent="0.35">
      <c r="A19" s="773" t="s">
        <v>131</v>
      </c>
      <c r="B19" s="148" t="s">
        <v>144</v>
      </c>
      <c r="C19" s="74">
        <v>364</v>
      </c>
      <c r="D19" s="74">
        <v>37</v>
      </c>
      <c r="E19" s="74">
        <v>35</v>
      </c>
      <c r="F19" s="74">
        <v>2462</v>
      </c>
      <c r="G19" s="74">
        <v>2898</v>
      </c>
      <c r="H19" s="574">
        <v>308</v>
      </c>
    </row>
    <row r="20" spans="1:8" s="2" customFormat="1" ht="23.25" customHeight="1" x14ac:dyDescent="0.35">
      <c r="A20" s="774"/>
      <c r="B20" s="148" t="s">
        <v>133</v>
      </c>
      <c r="C20" s="74">
        <v>256</v>
      </c>
      <c r="D20" s="74">
        <v>151</v>
      </c>
      <c r="E20" s="74">
        <v>60</v>
      </c>
      <c r="F20" s="74">
        <v>960</v>
      </c>
      <c r="G20" s="74">
        <v>1427</v>
      </c>
      <c r="H20" s="574">
        <v>528</v>
      </c>
    </row>
    <row r="21" spans="1:8" s="2" customFormat="1" ht="23.25" customHeight="1" x14ac:dyDescent="0.35">
      <c r="A21" s="774"/>
      <c r="B21" s="148" t="s">
        <v>134</v>
      </c>
      <c r="C21" s="74">
        <v>8</v>
      </c>
      <c r="D21" s="74">
        <v>18</v>
      </c>
      <c r="E21" s="74"/>
      <c r="F21" s="74">
        <v>66</v>
      </c>
      <c r="G21" s="74">
        <v>92</v>
      </c>
      <c r="H21" s="574">
        <v>32</v>
      </c>
    </row>
    <row r="22" spans="1:8" s="2" customFormat="1" ht="23.25" customHeight="1" x14ac:dyDescent="0.35">
      <c r="A22" s="774"/>
      <c r="B22" s="148" t="s">
        <v>139</v>
      </c>
      <c r="C22" s="74">
        <v>134</v>
      </c>
      <c r="D22" s="74">
        <v>62</v>
      </c>
      <c r="E22" s="74">
        <v>16</v>
      </c>
      <c r="F22" s="74">
        <v>352</v>
      </c>
      <c r="G22" s="74">
        <v>564</v>
      </c>
      <c r="H22" s="574">
        <v>266</v>
      </c>
    </row>
    <row r="23" spans="1:8" s="2" customFormat="1" ht="23.25" customHeight="1" x14ac:dyDescent="0.35">
      <c r="A23" s="774"/>
      <c r="B23" s="148" t="s">
        <v>135</v>
      </c>
      <c r="C23" s="74">
        <v>9</v>
      </c>
      <c r="D23" s="74">
        <v>1</v>
      </c>
      <c r="E23" s="74"/>
      <c r="F23" s="74">
        <v>10</v>
      </c>
      <c r="G23" s="74">
        <v>20</v>
      </c>
      <c r="H23" s="574">
        <v>17</v>
      </c>
    </row>
    <row r="24" spans="1:8" s="2" customFormat="1" ht="30" customHeight="1" x14ac:dyDescent="0.35">
      <c r="A24" s="774"/>
      <c r="B24" s="148" t="s">
        <v>136</v>
      </c>
      <c r="C24" s="74">
        <v>210</v>
      </c>
      <c r="D24" s="74">
        <v>201</v>
      </c>
      <c r="E24" s="74">
        <v>49</v>
      </c>
      <c r="F24" s="74">
        <v>199</v>
      </c>
      <c r="G24" s="74">
        <v>659</v>
      </c>
      <c r="H24" s="574">
        <v>225</v>
      </c>
    </row>
    <row r="25" spans="1:8" s="2" customFormat="1" ht="30" customHeight="1" x14ac:dyDescent="0.35">
      <c r="A25" s="774"/>
      <c r="B25" s="148" t="s">
        <v>140</v>
      </c>
      <c r="C25" s="74">
        <v>4265</v>
      </c>
      <c r="D25" s="74">
        <v>2680</v>
      </c>
      <c r="E25" s="74">
        <v>1179</v>
      </c>
      <c r="F25" s="74">
        <v>10088</v>
      </c>
      <c r="G25" s="74">
        <v>18212</v>
      </c>
      <c r="H25" s="574">
        <v>8335</v>
      </c>
    </row>
    <row r="26" spans="1:8" s="2" customFormat="1" ht="27.75" customHeight="1" x14ac:dyDescent="0.35">
      <c r="A26" s="774"/>
      <c r="B26" s="148" t="s">
        <v>141</v>
      </c>
      <c r="C26" s="74">
        <v>315</v>
      </c>
      <c r="D26" s="74">
        <v>200</v>
      </c>
      <c r="E26" s="74">
        <v>81</v>
      </c>
      <c r="F26" s="74">
        <v>697</v>
      </c>
      <c r="G26" s="74">
        <v>1293</v>
      </c>
      <c r="H26" s="574">
        <v>588</v>
      </c>
    </row>
    <row r="27" spans="1:8" s="2" customFormat="1" ht="26.25" customHeight="1" x14ac:dyDescent="0.35">
      <c r="A27" s="774"/>
      <c r="B27" s="148" t="s">
        <v>137</v>
      </c>
      <c r="C27" s="74">
        <v>1</v>
      </c>
      <c r="D27" s="74">
        <v>4</v>
      </c>
      <c r="E27" s="74"/>
      <c r="F27" s="74">
        <v>4</v>
      </c>
      <c r="G27" s="74">
        <v>9</v>
      </c>
      <c r="H27" s="574">
        <v>1</v>
      </c>
    </row>
    <row r="28" spans="1:8" s="2" customFormat="1" ht="23.25" customHeight="1" x14ac:dyDescent="0.35">
      <c r="A28" s="774"/>
      <c r="B28" s="148" t="s">
        <v>145</v>
      </c>
      <c r="C28" s="74">
        <v>62</v>
      </c>
      <c r="D28" s="74">
        <v>35</v>
      </c>
      <c r="E28" s="74">
        <v>24</v>
      </c>
      <c r="F28" s="74">
        <v>7108</v>
      </c>
      <c r="G28" s="74">
        <v>7229</v>
      </c>
      <c r="H28" s="574">
        <v>375</v>
      </c>
    </row>
    <row r="29" spans="1:8" s="2" customFormat="1" ht="23.25" customHeight="1" x14ac:dyDescent="0.35">
      <c r="A29" s="774"/>
      <c r="B29" s="148" t="s">
        <v>142</v>
      </c>
      <c r="C29" s="74">
        <v>3673</v>
      </c>
      <c r="D29" s="74">
        <v>2266</v>
      </c>
      <c r="E29" s="74">
        <v>969</v>
      </c>
      <c r="F29" s="74">
        <v>10437</v>
      </c>
      <c r="G29" s="74">
        <v>17345</v>
      </c>
      <c r="H29" s="574">
        <v>9141</v>
      </c>
    </row>
    <row r="30" spans="1:8" s="2" customFormat="1" ht="18" customHeight="1" x14ac:dyDescent="0.4">
      <c r="A30" s="776"/>
      <c r="B30" s="395" t="s">
        <v>9</v>
      </c>
      <c r="C30" s="396">
        <v>9297</v>
      </c>
      <c r="D30" s="396">
        <v>5655</v>
      </c>
      <c r="E30" s="396">
        <v>2413</v>
      </c>
      <c r="F30" s="396">
        <v>32383</v>
      </c>
      <c r="G30" s="396">
        <v>49748</v>
      </c>
      <c r="H30" s="571">
        <v>19816</v>
      </c>
    </row>
    <row r="31" spans="1:8" s="2" customFormat="1" ht="26.25" customHeight="1" x14ac:dyDescent="0.35">
      <c r="A31" s="777" t="s">
        <v>146</v>
      </c>
      <c r="B31" s="148" t="s">
        <v>147</v>
      </c>
      <c r="C31" s="74">
        <v>51</v>
      </c>
      <c r="D31" s="74">
        <v>57</v>
      </c>
      <c r="E31" s="74">
        <v>30</v>
      </c>
      <c r="F31" s="74">
        <v>241</v>
      </c>
      <c r="G31" s="74">
        <v>379</v>
      </c>
      <c r="H31" s="574">
        <v>39</v>
      </c>
    </row>
    <row r="32" spans="1:8" s="2" customFormat="1" ht="26.25" customHeight="1" x14ac:dyDescent="0.35">
      <c r="A32" s="774"/>
      <c r="B32" s="148" t="s">
        <v>148</v>
      </c>
      <c r="C32" s="74"/>
      <c r="D32" s="74"/>
      <c r="E32" s="74"/>
      <c r="F32" s="74">
        <v>18</v>
      </c>
      <c r="G32" s="74">
        <v>18</v>
      </c>
      <c r="H32" s="574"/>
    </row>
    <row r="33" spans="1:8" s="2" customFormat="1" ht="26.25" customHeight="1" x14ac:dyDescent="0.35">
      <c r="A33" s="774"/>
      <c r="B33" s="148" t="s">
        <v>149</v>
      </c>
      <c r="C33" s="74">
        <v>25</v>
      </c>
      <c r="D33" s="74">
        <v>8</v>
      </c>
      <c r="E33" s="74"/>
      <c r="F33" s="74">
        <v>96</v>
      </c>
      <c r="G33" s="74">
        <v>129</v>
      </c>
      <c r="H33" s="574">
        <v>39</v>
      </c>
    </row>
    <row r="34" spans="1:8" s="2" customFormat="1" ht="26.25" customHeight="1" x14ac:dyDescent="0.35">
      <c r="A34" s="774"/>
      <c r="B34" s="148" t="s">
        <v>150</v>
      </c>
      <c r="C34" s="74">
        <v>74</v>
      </c>
      <c r="D34" s="74">
        <v>10</v>
      </c>
      <c r="E34" s="74">
        <v>4</v>
      </c>
      <c r="F34" s="74">
        <v>120</v>
      </c>
      <c r="G34" s="74">
        <v>208</v>
      </c>
      <c r="H34" s="574">
        <v>66</v>
      </c>
    </row>
    <row r="35" spans="1:8" s="2" customFormat="1" ht="26.25" customHeight="1" x14ac:dyDescent="0.35">
      <c r="A35" s="774"/>
      <c r="B35" s="148" t="s">
        <v>151</v>
      </c>
      <c r="C35" s="74">
        <v>8</v>
      </c>
      <c r="D35" s="74">
        <v>26</v>
      </c>
      <c r="E35" s="74">
        <v>1</v>
      </c>
      <c r="F35" s="74">
        <v>39</v>
      </c>
      <c r="G35" s="74">
        <v>74</v>
      </c>
      <c r="H35" s="574">
        <v>21</v>
      </c>
    </row>
    <row r="36" spans="1:8" s="2" customFormat="1" ht="26.25" customHeight="1" x14ac:dyDescent="0.35">
      <c r="A36" s="774"/>
      <c r="B36" s="148" t="s">
        <v>152</v>
      </c>
      <c r="C36" s="74">
        <v>2</v>
      </c>
      <c r="D36" s="74"/>
      <c r="E36" s="74"/>
      <c r="F36" s="74">
        <v>7</v>
      </c>
      <c r="G36" s="74">
        <v>9</v>
      </c>
      <c r="H36" s="574">
        <v>1</v>
      </c>
    </row>
    <row r="37" spans="1:8" s="2" customFormat="1" ht="26.25" customHeight="1" x14ac:dyDescent="0.35">
      <c r="A37" s="774"/>
      <c r="B37" s="148" t="s">
        <v>153</v>
      </c>
      <c r="C37" s="74">
        <v>134</v>
      </c>
      <c r="D37" s="74">
        <v>40</v>
      </c>
      <c r="E37" s="74">
        <v>55</v>
      </c>
      <c r="F37" s="74">
        <v>172</v>
      </c>
      <c r="G37" s="74">
        <v>401</v>
      </c>
      <c r="H37" s="574">
        <v>80</v>
      </c>
    </row>
    <row r="38" spans="1:8" s="2" customFormat="1" ht="38.25" customHeight="1" x14ac:dyDescent="0.35">
      <c r="A38" s="774"/>
      <c r="B38" s="148" t="s">
        <v>154</v>
      </c>
      <c r="C38" s="74">
        <v>102</v>
      </c>
      <c r="D38" s="74">
        <v>5</v>
      </c>
      <c r="E38" s="74">
        <v>4</v>
      </c>
      <c r="F38" s="74">
        <v>645</v>
      </c>
      <c r="G38" s="74">
        <v>756</v>
      </c>
      <c r="H38" s="574">
        <v>60</v>
      </c>
    </row>
    <row r="39" spans="1:8" s="2" customFormat="1" ht="18" customHeight="1" thickBot="1" x14ac:dyDescent="0.45">
      <c r="A39" s="776"/>
      <c r="B39" s="393" t="s">
        <v>9</v>
      </c>
      <c r="C39" s="394">
        <v>396</v>
      </c>
      <c r="D39" s="394">
        <v>146</v>
      </c>
      <c r="E39" s="394">
        <v>94</v>
      </c>
      <c r="F39" s="394">
        <v>1338</v>
      </c>
      <c r="G39" s="394">
        <v>1974</v>
      </c>
      <c r="H39" s="572">
        <v>306</v>
      </c>
    </row>
    <row r="40" spans="1:8" s="2" customFormat="1" ht="12.75" customHeight="1" x14ac:dyDescent="0.4">
      <c r="A40" s="277" t="s">
        <v>155</v>
      </c>
      <c r="H40" s="566"/>
    </row>
  </sheetData>
  <mergeCells count="10">
    <mergeCell ref="A10:A18"/>
    <mergeCell ref="A19:A30"/>
    <mergeCell ref="A31:A39"/>
    <mergeCell ref="A6:A9"/>
    <mergeCell ref="A1:H1"/>
    <mergeCell ref="B2:H2"/>
    <mergeCell ref="B4:B5"/>
    <mergeCell ref="C4:F4"/>
    <mergeCell ref="G4:G5"/>
    <mergeCell ref="H4:H5"/>
  </mergeCells>
  <pageMargins left="0.70866141732283472" right="0.70866141732283472" top="1.1417322834645669" bottom="0.74803149606299213" header="0.31496062992125984" footer="0.31496062992125984"/>
  <pageSetup paperSize="8" orientation="portrait" r:id="rId1"/>
  <headerFooter>
    <oddFooter>&amp;RFonte: Tab.1A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41"/>
  <sheetViews>
    <sheetView workbookViewId="0">
      <selection activeCell="A5" sqref="A4:J40"/>
    </sheetView>
  </sheetViews>
  <sheetFormatPr defaultColWidth="8.83203125" defaultRowHeight="12.3" x14ac:dyDescent="0.4"/>
  <cols>
    <col min="1" max="1" width="13.83203125" customWidth="1"/>
    <col min="2" max="2" width="18.1640625" customWidth="1"/>
    <col min="3" max="3" width="9.44140625" bestFit="1" customWidth="1"/>
    <col min="4" max="4" width="13" customWidth="1"/>
    <col min="5" max="5" width="11.1640625" customWidth="1"/>
    <col min="6" max="6" width="10.83203125" customWidth="1"/>
    <col min="7" max="7" width="11" customWidth="1"/>
    <col min="8" max="8" width="12.27734375" customWidth="1"/>
    <col min="9" max="9" width="7.44140625" customWidth="1"/>
    <col min="10" max="10" width="8.1640625" customWidth="1"/>
  </cols>
  <sheetData>
    <row r="1" spans="1:10" x14ac:dyDescent="0.4">
      <c r="A1" s="739" t="s">
        <v>427</v>
      </c>
      <c r="B1" s="739"/>
      <c r="C1" s="739"/>
      <c r="D1" s="739"/>
      <c r="E1" s="739"/>
      <c r="F1" s="739"/>
      <c r="G1" s="739"/>
      <c r="H1" s="739"/>
      <c r="I1" s="739"/>
      <c r="J1" s="739"/>
    </row>
    <row r="2" spans="1:10" ht="13.5" customHeight="1" x14ac:dyDescent="0.4">
      <c r="A2" s="239"/>
      <c r="B2" s="739" t="s">
        <v>112</v>
      </c>
      <c r="C2" s="739"/>
      <c r="D2" s="739"/>
      <c r="E2" s="739"/>
      <c r="F2" s="739"/>
      <c r="G2" s="739"/>
      <c r="H2" s="739"/>
      <c r="I2" s="739"/>
      <c r="J2" s="739"/>
    </row>
    <row r="3" spans="1:10" ht="18.75" customHeight="1" thickBot="1" x14ac:dyDescent="0.45">
      <c r="A3" s="239"/>
      <c r="B3" s="239"/>
      <c r="C3" s="239"/>
      <c r="D3" s="239"/>
      <c r="E3" s="239"/>
      <c r="F3" s="239"/>
      <c r="G3" s="239"/>
      <c r="H3" s="239"/>
      <c r="I3" s="239"/>
      <c r="J3" s="239"/>
    </row>
    <row r="4" spans="1:10" s="2" customFormat="1" ht="14.25" customHeight="1" x14ac:dyDescent="0.4">
      <c r="B4" s="778" t="s">
        <v>113</v>
      </c>
      <c r="C4" s="786" t="s">
        <v>156</v>
      </c>
      <c r="D4" s="787"/>
      <c r="E4" s="787"/>
      <c r="F4" s="787"/>
      <c r="G4" s="787"/>
      <c r="H4" s="787"/>
      <c r="I4" s="788"/>
      <c r="J4" s="677" t="s">
        <v>30</v>
      </c>
    </row>
    <row r="5" spans="1:10" s="2" customFormat="1" ht="12.75" customHeight="1" x14ac:dyDescent="0.4">
      <c r="B5" s="785"/>
      <c r="C5" s="790" t="s">
        <v>163</v>
      </c>
      <c r="D5" s="792" t="s">
        <v>164</v>
      </c>
      <c r="E5" s="792" t="s">
        <v>165</v>
      </c>
      <c r="F5" s="794" t="s">
        <v>166</v>
      </c>
      <c r="G5" s="795"/>
      <c r="H5" s="792" t="s">
        <v>167</v>
      </c>
      <c r="I5" s="796" t="s">
        <v>168</v>
      </c>
      <c r="J5" s="789"/>
    </row>
    <row r="6" spans="1:10" s="2" customFormat="1" ht="39" customHeight="1" thickBot="1" x14ac:dyDescent="0.45">
      <c r="A6" s="146"/>
      <c r="B6" s="779"/>
      <c r="C6" s="791"/>
      <c r="D6" s="793"/>
      <c r="E6" s="793"/>
      <c r="F6" s="404" t="s">
        <v>169</v>
      </c>
      <c r="G6" s="405" t="s">
        <v>170</v>
      </c>
      <c r="H6" s="793"/>
      <c r="I6" s="797"/>
      <c r="J6" s="678"/>
    </row>
    <row r="7" spans="1:10" s="2" customFormat="1" ht="8.6999999999999993" x14ac:dyDescent="0.3">
      <c r="A7" s="773" t="s">
        <v>118</v>
      </c>
      <c r="B7" s="149" t="s">
        <v>119</v>
      </c>
      <c r="C7" s="150">
        <v>2673</v>
      </c>
      <c r="D7" s="150">
        <v>8464</v>
      </c>
      <c r="E7" s="151">
        <v>5775</v>
      </c>
      <c r="F7" s="152">
        <v>25495</v>
      </c>
      <c r="G7" s="153">
        <v>1611</v>
      </c>
      <c r="H7" s="154">
        <v>1805</v>
      </c>
      <c r="I7" s="150">
        <v>477</v>
      </c>
      <c r="J7" s="150">
        <v>46300</v>
      </c>
    </row>
    <row r="8" spans="1:10" s="2" customFormat="1" ht="8.6999999999999993" x14ac:dyDescent="0.3">
      <c r="A8" s="774"/>
      <c r="B8" s="155" t="s">
        <v>120</v>
      </c>
      <c r="C8" s="156">
        <v>18</v>
      </c>
      <c r="D8" s="156">
        <v>1235</v>
      </c>
      <c r="E8" s="157">
        <v>129</v>
      </c>
      <c r="F8" s="158">
        <v>213</v>
      </c>
      <c r="G8" s="159">
        <v>3</v>
      </c>
      <c r="H8" s="160"/>
      <c r="I8" s="156">
        <v>4</v>
      </c>
      <c r="J8" s="150">
        <v>1602</v>
      </c>
    </row>
    <row r="9" spans="1:10" s="2" customFormat="1" ht="8.6999999999999993" x14ac:dyDescent="0.3">
      <c r="A9" s="774"/>
      <c r="B9" s="155" t="s">
        <v>121</v>
      </c>
      <c r="C9" s="156">
        <v>132</v>
      </c>
      <c r="D9" s="156">
        <v>88</v>
      </c>
      <c r="E9" s="157">
        <v>389</v>
      </c>
      <c r="F9" s="158">
        <v>761</v>
      </c>
      <c r="G9" s="159">
        <v>52</v>
      </c>
      <c r="H9" s="160">
        <v>47</v>
      </c>
      <c r="I9" s="156">
        <v>2</v>
      </c>
      <c r="J9" s="150">
        <v>1471</v>
      </c>
    </row>
    <row r="10" spans="1:10" s="2" customFormat="1" ht="10.5" x14ac:dyDescent="0.3">
      <c r="A10" s="775"/>
      <c r="B10" s="395" t="s">
        <v>9</v>
      </c>
      <c r="C10" s="406">
        <v>2823</v>
      </c>
      <c r="D10" s="406">
        <v>9787</v>
      </c>
      <c r="E10" s="407">
        <v>6293</v>
      </c>
      <c r="F10" s="408">
        <v>26469</v>
      </c>
      <c r="G10" s="409">
        <v>1666</v>
      </c>
      <c r="H10" s="410">
        <v>1852</v>
      </c>
      <c r="I10" s="406">
        <v>483</v>
      </c>
      <c r="J10" s="406">
        <v>49373</v>
      </c>
    </row>
    <row r="11" spans="1:10" s="2" customFormat="1" ht="8.6999999999999993" x14ac:dyDescent="0.3">
      <c r="A11" s="773" t="s">
        <v>122</v>
      </c>
      <c r="B11" s="155" t="s">
        <v>123</v>
      </c>
      <c r="C11" s="156"/>
      <c r="D11" s="156">
        <v>159</v>
      </c>
      <c r="E11" s="157">
        <v>14</v>
      </c>
      <c r="F11" s="158">
        <v>171</v>
      </c>
      <c r="G11" s="159">
        <v>1</v>
      </c>
      <c r="H11" s="160">
        <v>26</v>
      </c>
      <c r="I11" s="156"/>
      <c r="J11" s="156">
        <v>371</v>
      </c>
    </row>
    <row r="12" spans="1:10" s="2" customFormat="1" ht="8.6999999999999993" x14ac:dyDescent="0.3">
      <c r="A12" s="774"/>
      <c r="B12" s="155" t="s">
        <v>124</v>
      </c>
      <c r="C12" s="156">
        <v>88</v>
      </c>
      <c r="D12" s="156">
        <v>1347</v>
      </c>
      <c r="E12" s="157">
        <v>396</v>
      </c>
      <c r="F12" s="158">
        <v>5706</v>
      </c>
      <c r="G12" s="159">
        <v>240</v>
      </c>
      <c r="H12" s="160">
        <v>402</v>
      </c>
      <c r="I12" s="156">
        <v>13</v>
      </c>
      <c r="J12" s="156">
        <v>8192</v>
      </c>
    </row>
    <row r="13" spans="1:10" s="2" customFormat="1" ht="8.6999999999999993" x14ac:dyDescent="0.3">
      <c r="A13" s="774"/>
      <c r="B13" s="155" t="s">
        <v>125</v>
      </c>
      <c r="C13" s="156">
        <v>14</v>
      </c>
      <c r="D13" s="156">
        <v>278</v>
      </c>
      <c r="E13" s="157">
        <v>39</v>
      </c>
      <c r="F13" s="158">
        <v>525</v>
      </c>
      <c r="G13" s="159">
        <v>2</v>
      </c>
      <c r="H13" s="160">
        <v>102</v>
      </c>
      <c r="I13" s="156"/>
      <c r="J13" s="156">
        <v>960</v>
      </c>
    </row>
    <row r="14" spans="1:10" s="2" customFormat="1" ht="8.6999999999999993" x14ac:dyDescent="0.3">
      <c r="A14" s="774"/>
      <c r="B14" s="155" t="s">
        <v>126</v>
      </c>
      <c r="C14" s="156">
        <v>8</v>
      </c>
      <c r="D14" s="156">
        <v>57</v>
      </c>
      <c r="E14" s="157">
        <v>32</v>
      </c>
      <c r="F14" s="158">
        <v>185</v>
      </c>
      <c r="G14" s="159">
        <v>19</v>
      </c>
      <c r="H14" s="160">
        <v>16</v>
      </c>
      <c r="I14" s="156"/>
      <c r="J14" s="156">
        <v>317</v>
      </c>
    </row>
    <row r="15" spans="1:10" s="2" customFormat="1" ht="8.6999999999999993" x14ac:dyDescent="0.3">
      <c r="A15" s="774"/>
      <c r="B15" s="155" t="s">
        <v>127</v>
      </c>
      <c r="C15" s="156"/>
      <c r="D15" s="156">
        <v>11</v>
      </c>
      <c r="E15" s="157">
        <v>2</v>
      </c>
      <c r="F15" s="158">
        <v>37</v>
      </c>
      <c r="G15" s="159">
        <v>2</v>
      </c>
      <c r="H15" s="160">
        <v>1</v>
      </c>
      <c r="I15" s="156"/>
      <c r="J15" s="156">
        <v>53</v>
      </c>
    </row>
    <row r="16" spans="1:10" s="2" customFormat="1" ht="15" x14ac:dyDescent="0.3">
      <c r="A16" s="774"/>
      <c r="B16" s="155" t="s">
        <v>128</v>
      </c>
      <c r="C16" s="156"/>
      <c r="D16" s="156">
        <v>0</v>
      </c>
      <c r="E16" s="157">
        <v>4</v>
      </c>
      <c r="F16" s="158">
        <v>38</v>
      </c>
      <c r="G16" s="159"/>
      <c r="H16" s="160"/>
      <c r="I16" s="156"/>
      <c r="J16" s="156">
        <v>42</v>
      </c>
    </row>
    <row r="17" spans="1:10" s="2" customFormat="1" ht="22.5" x14ac:dyDescent="0.3">
      <c r="A17" s="774"/>
      <c r="B17" s="155" t="s">
        <v>129</v>
      </c>
      <c r="C17" s="156">
        <v>9</v>
      </c>
      <c r="D17" s="156">
        <v>125</v>
      </c>
      <c r="E17" s="157">
        <v>2</v>
      </c>
      <c r="F17" s="158">
        <v>134</v>
      </c>
      <c r="G17" s="159"/>
      <c r="H17" s="160">
        <v>35</v>
      </c>
      <c r="I17" s="156"/>
      <c r="J17" s="156">
        <v>305</v>
      </c>
    </row>
    <row r="18" spans="1:10" s="2" customFormat="1" ht="8.6999999999999993" x14ac:dyDescent="0.3">
      <c r="A18" s="774"/>
      <c r="B18" s="155" t="s">
        <v>130</v>
      </c>
      <c r="C18" s="156">
        <v>8</v>
      </c>
      <c r="D18" s="156">
        <v>88</v>
      </c>
      <c r="E18" s="157">
        <v>21</v>
      </c>
      <c r="F18" s="158">
        <v>234</v>
      </c>
      <c r="G18" s="159">
        <v>1</v>
      </c>
      <c r="H18" s="160">
        <v>27</v>
      </c>
      <c r="I18" s="156"/>
      <c r="J18" s="156">
        <v>379</v>
      </c>
    </row>
    <row r="19" spans="1:10" s="2" customFormat="1" ht="10.5" x14ac:dyDescent="0.3">
      <c r="A19" s="775"/>
      <c r="B19" s="395" t="s">
        <v>9</v>
      </c>
      <c r="C19" s="406">
        <v>127</v>
      </c>
      <c r="D19" s="406">
        <v>2065</v>
      </c>
      <c r="E19" s="407">
        <v>510</v>
      </c>
      <c r="F19" s="408">
        <v>7030</v>
      </c>
      <c r="G19" s="409">
        <v>265</v>
      </c>
      <c r="H19" s="410">
        <v>609</v>
      </c>
      <c r="I19" s="406">
        <v>13</v>
      </c>
      <c r="J19" s="406">
        <v>10619</v>
      </c>
    </row>
    <row r="20" spans="1:10" s="2" customFormat="1" ht="8.6999999999999993" x14ac:dyDescent="0.3">
      <c r="A20" s="773" t="s">
        <v>131</v>
      </c>
      <c r="B20" s="155" t="s">
        <v>144</v>
      </c>
      <c r="C20" s="156">
        <v>2</v>
      </c>
      <c r="D20" s="156">
        <v>51</v>
      </c>
      <c r="E20" s="157">
        <v>7</v>
      </c>
      <c r="F20" s="158">
        <v>830</v>
      </c>
      <c r="G20" s="159">
        <v>75</v>
      </c>
      <c r="H20" s="160">
        <v>52</v>
      </c>
      <c r="I20" s="156"/>
      <c r="J20" s="156">
        <v>1017</v>
      </c>
    </row>
    <row r="21" spans="1:10" s="2" customFormat="1" ht="8.6999999999999993" x14ac:dyDescent="0.3">
      <c r="A21" s="774"/>
      <c r="B21" s="155" t="s">
        <v>133</v>
      </c>
      <c r="C21" s="156">
        <v>12</v>
      </c>
      <c r="D21" s="156">
        <v>94</v>
      </c>
      <c r="E21" s="157">
        <v>12</v>
      </c>
      <c r="F21" s="158">
        <v>160</v>
      </c>
      <c r="G21" s="159">
        <v>7</v>
      </c>
      <c r="H21" s="160">
        <v>10</v>
      </c>
      <c r="I21" s="156"/>
      <c r="J21" s="156">
        <v>295</v>
      </c>
    </row>
    <row r="22" spans="1:10" s="2" customFormat="1" ht="8.6999999999999993" x14ac:dyDescent="0.3">
      <c r="A22" s="774"/>
      <c r="B22" s="155" t="s">
        <v>134</v>
      </c>
      <c r="C22" s="156"/>
      <c r="D22" s="156">
        <v>1</v>
      </c>
      <c r="E22" s="157">
        <v>4</v>
      </c>
      <c r="F22" s="158">
        <v>42</v>
      </c>
      <c r="G22" s="159">
        <v>6</v>
      </c>
      <c r="H22" s="160">
        <v>3</v>
      </c>
      <c r="I22" s="156"/>
      <c r="J22" s="156">
        <v>56</v>
      </c>
    </row>
    <row r="23" spans="1:10" s="2" customFormat="1" ht="8.6999999999999993" x14ac:dyDescent="0.3">
      <c r="A23" s="774"/>
      <c r="B23" s="155" t="s">
        <v>139</v>
      </c>
      <c r="C23" s="156">
        <v>6</v>
      </c>
      <c r="D23" s="156">
        <v>22</v>
      </c>
      <c r="E23" s="157">
        <v>7</v>
      </c>
      <c r="F23" s="158">
        <v>34</v>
      </c>
      <c r="G23" s="159">
        <v>3</v>
      </c>
      <c r="H23" s="160">
        <v>6</v>
      </c>
      <c r="I23" s="156"/>
      <c r="J23" s="156">
        <v>78</v>
      </c>
    </row>
    <row r="24" spans="1:10" s="2" customFormat="1" ht="8.6999999999999993" x14ac:dyDescent="0.3">
      <c r="A24" s="774"/>
      <c r="B24" s="155" t="s">
        <v>135</v>
      </c>
      <c r="C24" s="156"/>
      <c r="D24" s="156">
        <v>0</v>
      </c>
      <c r="E24" s="157"/>
      <c r="F24" s="158">
        <v>4</v>
      </c>
      <c r="G24" s="159">
        <v>2</v>
      </c>
      <c r="H24" s="160"/>
      <c r="I24" s="156"/>
      <c r="J24" s="156">
        <v>6</v>
      </c>
    </row>
    <row r="25" spans="1:10" s="2" customFormat="1" ht="15" x14ac:dyDescent="0.3">
      <c r="A25" s="774"/>
      <c r="B25" s="155" t="s">
        <v>136</v>
      </c>
      <c r="C25" s="156">
        <v>28</v>
      </c>
      <c r="D25" s="156">
        <v>90</v>
      </c>
      <c r="E25" s="157">
        <v>10</v>
      </c>
      <c r="F25" s="158">
        <v>113</v>
      </c>
      <c r="G25" s="159"/>
      <c r="H25" s="160"/>
      <c r="I25" s="156">
        <v>21</v>
      </c>
      <c r="J25" s="156">
        <v>262</v>
      </c>
    </row>
    <row r="26" spans="1:10" s="2" customFormat="1" ht="15" x14ac:dyDescent="0.3">
      <c r="A26" s="774"/>
      <c r="B26" s="155" t="s">
        <v>140</v>
      </c>
      <c r="C26" s="156">
        <v>200</v>
      </c>
      <c r="D26" s="156">
        <v>1052</v>
      </c>
      <c r="E26" s="157">
        <v>405</v>
      </c>
      <c r="F26" s="158">
        <v>813</v>
      </c>
      <c r="G26" s="159">
        <v>59</v>
      </c>
      <c r="H26" s="160">
        <v>80</v>
      </c>
      <c r="I26" s="156">
        <v>19</v>
      </c>
      <c r="J26" s="156">
        <v>2628</v>
      </c>
    </row>
    <row r="27" spans="1:10" s="2" customFormat="1" ht="15" x14ac:dyDescent="0.3">
      <c r="A27" s="774"/>
      <c r="B27" s="155" t="s">
        <v>141</v>
      </c>
      <c r="C27" s="156">
        <v>15</v>
      </c>
      <c r="D27" s="156">
        <v>157</v>
      </c>
      <c r="E27" s="157">
        <v>30</v>
      </c>
      <c r="F27" s="158">
        <v>99</v>
      </c>
      <c r="G27" s="159">
        <v>6</v>
      </c>
      <c r="H27" s="160">
        <v>14</v>
      </c>
      <c r="I27" s="156">
        <v>2</v>
      </c>
      <c r="J27" s="156">
        <v>323</v>
      </c>
    </row>
    <row r="28" spans="1:10" s="2" customFormat="1" ht="8.6999999999999993" x14ac:dyDescent="0.3">
      <c r="A28" s="774"/>
      <c r="B28" s="155" t="s">
        <v>137</v>
      </c>
      <c r="C28" s="156"/>
      <c r="D28" s="156">
        <v>3</v>
      </c>
      <c r="E28" s="157"/>
      <c r="F28" s="158">
        <v>6</v>
      </c>
      <c r="G28" s="159">
        <v>1</v>
      </c>
      <c r="H28" s="160">
        <v>2</v>
      </c>
      <c r="I28" s="156"/>
      <c r="J28" s="156">
        <v>12</v>
      </c>
    </row>
    <row r="29" spans="1:10" s="2" customFormat="1" ht="8.6999999999999993" x14ac:dyDescent="0.3">
      <c r="A29" s="774"/>
      <c r="B29" s="155" t="s">
        <v>145</v>
      </c>
      <c r="C29" s="156">
        <v>5</v>
      </c>
      <c r="D29" s="156">
        <v>17</v>
      </c>
      <c r="E29" s="157">
        <v>1</v>
      </c>
      <c r="F29" s="158">
        <v>44</v>
      </c>
      <c r="G29" s="159">
        <v>3</v>
      </c>
      <c r="H29" s="160">
        <v>2</v>
      </c>
      <c r="I29" s="156"/>
      <c r="J29" s="156">
        <v>72</v>
      </c>
    </row>
    <row r="30" spans="1:10" s="2" customFormat="1" ht="8.6999999999999993" x14ac:dyDescent="0.3">
      <c r="A30" s="774"/>
      <c r="B30" s="155" t="s">
        <v>142</v>
      </c>
      <c r="C30" s="156">
        <v>185</v>
      </c>
      <c r="D30" s="156">
        <v>801</v>
      </c>
      <c r="E30" s="157">
        <v>430</v>
      </c>
      <c r="F30" s="158">
        <v>2115</v>
      </c>
      <c r="G30" s="159">
        <v>216</v>
      </c>
      <c r="H30" s="160">
        <v>103</v>
      </c>
      <c r="I30" s="156">
        <v>58</v>
      </c>
      <c r="J30" s="156">
        <v>3908</v>
      </c>
    </row>
    <row r="31" spans="1:10" s="2" customFormat="1" ht="10.5" x14ac:dyDescent="0.3">
      <c r="A31" s="776"/>
      <c r="B31" s="395" t="s">
        <v>9</v>
      </c>
      <c r="C31" s="406">
        <v>453</v>
      </c>
      <c r="D31" s="406">
        <v>2288</v>
      </c>
      <c r="E31" s="407">
        <v>906</v>
      </c>
      <c r="F31" s="408">
        <v>4260</v>
      </c>
      <c r="G31" s="409">
        <v>378</v>
      </c>
      <c r="H31" s="410">
        <v>272</v>
      </c>
      <c r="I31" s="406">
        <v>100</v>
      </c>
      <c r="J31" s="406">
        <v>8657</v>
      </c>
    </row>
    <row r="32" spans="1:10" s="2" customFormat="1" ht="8.6999999999999993" x14ac:dyDescent="0.3">
      <c r="A32" s="777" t="s">
        <v>146</v>
      </c>
      <c r="B32" s="155" t="s">
        <v>147</v>
      </c>
      <c r="C32" s="156">
        <v>1</v>
      </c>
      <c r="D32" s="156">
        <v>15</v>
      </c>
      <c r="E32" s="157">
        <v>9</v>
      </c>
      <c r="F32" s="158">
        <v>505</v>
      </c>
      <c r="G32" s="159">
        <v>75</v>
      </c>
      <c r="H32" s="160">
        <v>3</v>
      </c>
      <c r="I32" s="156"/>
      <c r="J32" s="156">
        <v>608</v>
      </c>
    </row>
    <row r="33" spans="1:10" s="2" customFormat="1" ht="15" x14ac:dyDescent="0.3">
      <c r="A33" s="774"/>
      <c r="B33" s="155" t="s">
        <v>148</v>
      </c>
      <c r="C33" s="156"/>
      <c r="D33" s="156">
        <v>0</v>
      </c>
      <c r="E33" s="157"/>
      <c r="F33" s="158">
        <v>22</v>
      </c>
      <c r="G33" s="159"/>
      <c r="H33" s="160"/>
      <c r="I33" s="156"/>
      <c r="J33" s="156">
        <v>22</v>
      </c>
    </row>
    <row r="34" spans="1:10" s="2" customFormat="1" ht="15" x14ac:dyDescent="0.3">
      <c r="A34" s="774"/>
      <c r="B34" s="155" t="s">
        <v>149</v>
      </c>
      <c r="C34" s="156"/>
      <c r="D34" s="156">
        <v>9</v>
      </c>
      <c r="E34" s="157">
        <v>4</v>
      </c>
      <c r="F34" s="158">
        <v>79</v>
      </c>
      <c r="G34" s="159">
        <v>6</v>
      </c>
      <c r="H34" s="160">
        <v>4</v>
      </c>
      <c r="I34" s="156"/>
      <c r="J34" s="156">
        <v>102</v>
      </c>
    </row>
    <row r="35" spans="1:10" s="2" customFormat="1" ht="15" x14ac:dyDescent="0.3">
      <c r="A35" s="774"/>
      <c r="B35" s="155" t="s">
        <v>150</v>
      </c>
      <c r="C35" s="156"/>
      <c r="D35" s="156">
        <v>2</v>
      </c>
      <c r="E35" s="157">
        <v>4</v>
      </c>
      <c r="F35" s="158">
        <v>8</v>
      </c>
      <c r="G35" s="159"/>
      <c r="H35" s="160"/>
      <c r="I35" s="156"/>
      <c r="J35" s="156">
        <v>14</v>
      </c>
    </row>
    <row r="36" spans="1:10" s="2" customFormat="1" ht="8.6999999999999993" x14ac:dyDescent="0.3">
      <c r="A36" s="774"/>
      <c r="B36" s="155" t="s">
        <v>151</v>
      </c>
      <c r="C36" s="156"/>
      <c r="D36" s="156">
        <v>3</v>
      </c>
      <c r="E36" s="157">
        <v>1</v>
      </c>
      <c r="F36" s="158">
        <v>8</v>
      </c>
      <c r="G36" s="159">
        <v>2</v>
      </c>
      <c r="H36" s="160"/>
      <c r="I36" s="156"/>
      <c r="J36" s="156">
        <v>14</v>
      </c>
    </row>
    <row r="37" spans="1:10" s="2" customFormat="1" ht="8.6999999999999993" x14ac:dyDescent="0.3">
      <c r="A37" s="774"/>
      <c r="B37" s="155" t="s">
        <v>152</v>
      </c>
      <c r="C37" s="156"/>
      <c r="D37" s="156">
        <v>0</v>
      </c>
      <c r="E37" s="157">
        <v>1</v>
      </c>
      <c r="F37" s="158">
        <v>19</v>
      </c>
      <c r="G37" s="159"/>
      <c r="H37" s="160">
        <v>1</v>
      </c>
      <c r="I37" s="156"/>
      <c r="J37" s="156">
        <v>21</v>
      </c>
    </row>
    <row r="38" spans="1:10" s="2" customFormat="1" ht="8.6999999999999993" x14ac:dyDescent="0.3">
      <c r="A38" s="774"/>
      <c r="B38" s="155" t="s">
        <v>153</v>
      </c>
      <c r="C38" s="156"/>
      <c r="D38" s="156">
        <v>20</v>
      </c>
      <c r="E38" s="157">
        <v>24</v>
      </c>
      <c r="F38" s="158">
        <v>79</v>
      </c>
      <c r="G38" s="159">
        <v>8</v>
      </c>
      <c r="H38" s="160">
        <v>1</v>
      </c>
      <c r="I38" s="156"/>
      <c r="J38" s="156">
        <v>132</v>
      </c>
    </row>
    <row r="39" spans="1:10" s="2" customFormat="1" ht="22.5" x14ac:dyDescent="0.3">
      <c r="A39" s="774"/>
      <c r="B39" s="155" t="s">
        <v>154</v>
      </c>
      <c r="C39" s="156"/>
      <c r="D39" s="156">
        <v>30</v>
      </c>
      <c r="E39" s="157"/>
      <c r="F39" s="158">
        <v>82</v>
      </c>
      <c r="G39" s="159"/>
      <c r="H39" s="160">
        <v>2</v>
      </c>
      <c r="I39" s="156"/>
      <c r="J39" s="156">
        <v>114</v>
      </c>
    </row>
    <row r="40" spans="1:10" s="2" customFormat="1" ht="10.5" x14ac:dyDescent="0.3">
      <c r="A40" s="776"/>
      <c r="B40" s="395" t="s">
        <v>9</v>
      </c>
      <c r="C40" s="406">
        <v>1</v>
      </c>
      <c r="D40" s="406">
        <v>79</v>
      </c>
      <c r="E40" s="407">
        <v>43</v>
      </c>
      <c r="F40" s="408">
        <v>802</v>
      </c>
      <c r="G40" s="409">
        <v>91</v>
      </c>
      <c r="H40" s="410">
        <v>11</v>
      </c>
      <c r="I40" s="406"/>
      <c r="J40" s="406">
        <v>1027</v>
      </c>
    </row>
    <row r="41" spans="1:10" s="2" customFormat="1" ht="11.4" x14ac:dyDescent="0.4">
      <c r="A41" s="277" t="s">
        <v>161</v>
      </c>
    </row>
  </sheetData>
  <mergeCells count="15">
    <mergeCell ref="A7:A10"/>
    <mergeCell ref="A11:A19"/>
    <mergeCell ref="A20:A31"/>
    <mergeCell ref="A32:A40"/>
    <mergeCell ref="A1:J1"/>
    <mergeCell ref="B2:J2"/>
    <mergeCell ref="B4:B6"/>
    <mergeCell ref="C4:I4"/>
    <mergeCell ref="J4:J6"/>
    <mergeCell ref="C5:C6"/>
    <mergeCell ref="D5:D6"/>
    <mergeCell ref="E5:E6"/>
    <mergeCell ref="F5:G5"/>
    <mergeCell ref="H5:H6"/>
    <mergeCell ref="I5:I6"/>
  </mergeCells>
  <pageMargins left="0.70866141732283472" right="0.70866141732283472" top="1.1417322834645669" bottom="0.74803149606299213" header="0.31496062992125984" footer="0.31496062992125984"/>
  <pageSetup paperSize="8" orientation="portrait"/>
  <headerFooter>
    <oddFooter>&amp;RFonte: Tab.1A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28"/>
  <sheetViews>
    <sheetView workbookViewId="0">
      <selection activeCell="B4" sqref="B4:H27"/>
    </sheetView>
  </sheetViews>
  <sheetFormatPr defaultColWidth="10.83203125" defaultRowHeight="12.3" x14ac:dyDescent="0.4"/>
  <cols>
    <col min="1" max="1" width="0.5546875" style="232" customWidth="1"/>
    <col min="2" max="2" width="13.83203125" style="232" customWidth="1"/>
    <col min="3" max="3" width="18.27734375" style="232" bestFit="1" customWidth="1"/>
    <col min="4" max="4" width="13.83203125" style="232" customWidth="1"/>
    <col min="5" max="5" width="11.83203125" style="232" customWidth="1"/>
    <col min="6" max="6" width="13.27734375" style="232" bestFit="1" customWidth="1"/>
    <col min="7" max="7" width="9.83203125" style="232" bestFit="1" customWidth="1"/>
    <col min="8" max="8" width="14.1640625" style="232" bestFit="1" customWidth="1"/>
    <col min="9" max="16384" width="10.83203125" style="232"/>
  </cols>
  <sheetData>
    <row r="1" spans="2:8" s="2" customFormat="1" ht="12.75" customHeight="1" x14ac:dyDescent="0.4">
      <c r="B1" s="739" t="s">
        <v>428</v>
      </c>
      <c r="C1" s="739"/>
      <c r="D1" s="739"/>
      <c r="E1" s="739"/>
      <c r="F1" s="739"/>
      <c r="G1" s="739"/>
      <c r="H1" s="739"/>
    </row>
    <row r="2" spans="2:8" s="2" customFormat="1" ht="12.75" customHeight="1" x14ac:dyDescent="0.4">
      <c r="B2" s="739" t="s">
        <v>112</v>
      </c>
      <c r="C2" s="739"/>
      <c r="D2" s="739"/>
      <c r="E2" s="739"/>
      <c r="F2" s="739"/>
      <c r="G2" s="739"/>
      <c r="H2" s="739"/>
    </row>
    <row r="3" spans="2:8" s="228" customFormat="1" ht="19.45" customHeight="1" x14ac:dyDescent="0.25"/>
    <row r="4" spans="2:8" s="228" customFormat="1" ht="51.25" customHeight="1" x14ac:dyDescent="0.25">
      <c r="B4" s="798" t="s">
        <v>311</v>
      </c>
      <c r="C4" s="800" t="s">
        <v>118</v>
      </c>
      <c r="D4" s="800" t="s">
        <v>122</v>
      </c>
      <c r="E4" s="802" t="s">
        <v>131</v>
      </c>
      <c r="F4" s="802"/>
      <c r="G4" s="802"/>
      <c r="H4" s="800" t="s">
        <v>146</v>
      </c>
    </row>
    <row r="5" spans="2:8" s="228" customFormat="1" ht="51.25" customHeight="1" x14ac:dyDescent="0.25">
      <c r="B5" s="799"/>
      <c r="C5" s="801"/>
      <c r="D5" s="801"/>
      <c r="E5" s="401" t="s">
        <v>132</v>
      </c>
      <c r="F5" s="401" t="s">
        <v>143</v>
      </c>
      <c r="G5" s="401" t="s">
        <v>138</v>
      </c>
      <c r="H5" s="801"/>
    </row>
    <row r="6" spans="2:8" s="228" customFormat="1" ht="17.2" customHeight="1" x14ac:dyDescent="0.35">
      <c r="B6" s="397" t="s">
        <v>365</v>
      </c>
      <c r="C6" s="398">
        <v>22602</v>
      </c>
      <c r="D6" s="398">
        <v>1701</v>
      </c>
      <c r="E6" s="398">
        <v>194</v>
      </c>
      <c r="F6" s="398">
        <v>612</v>
      </c>
      <c r="G6" s="398">
        <v>3053</v>
      </c>
      <c r="H6" s="398">
        <v>127</v>
      </c>
    </row>
    <row r="7" spans="2:8" s="228" customFormat="1" ht="17.2" customHeight="1" x14ac:dyDescent="0.35">
      <c r="B7" s="399" t="s">
        <v>366</v>
      </c>
      <c r="C7" s="400">
        <v>668</v>
      </c>
      <c r="D7" s="400">
        <v>109</v>
      </c>
      <c r="E7" s="400">
        <v>9</v>
      </c>
      <c r="F7" s="400">
        <v>38</v>
      </c>
      <c r="G7" s="400">
        <v>121</v>
      </c>
      <c r="H7" s="400">
        <v>7</v>
      </c>
    </row>
    <row r="8" spans="2:8" s="228" customFormat="1" ht="17.2" customHeight="1" x14ac:dyDescent="0.35">
      <c r="B8" s="399" t="s">
        <v>367</v>
      </c>
      <c r="C8" s="400">
        <v>40403</v>
      </c>
      <c r="D8" s="400">
        <v>3259</v>
      </c>
      <c r="E8" s="400">
        <v>331</v>
      </c>
      <c r="F8" s="400">
        <v>1824</v>
      </c>
      <c r="G8" s="400">
        <v>5340</v>
      </c>
      <c r="H8" s="400">
        <v>434</v>
      </c>
    </row>
    <row r="9" spans="2:8" s="228" customFormat="1" ht="17.2" customHeight="1" x14ac:dyDescent="0.35">
      <c r="B9" s="399" t="s">
        <v>368</v>
      </c>
      <c r="C9" s="400">
        <v>3912</v>
      </c>
      <c r="D9" s="400">
        <v>529</v>
      </c>
      <c r="E9" s="400">
        <v>79</v>
      </c>
      <c r="F9" s="400">
        <v>174</v>
      </c>
      <c r="G9" s="400">
        <v>443</v>
      </c>
      <c r="H9" s="400">
        <v>18</v>
      </c>
    </row>
    <row r="10" spans="2:8" s="228" customFormat="1" ht="17.2" customHeight="1" x14ac:dyDescent="0.35">
      <c r="B10" s="399" t="s">
        <v>369</v>
      </c>
      <c r="C10" s="400">
        <v>3358</v>
      </c>
      <c r="D10" s="400">
        <v>362</v>
      </c>
      <c r="E10" s="400">
        <v>71</v>
      </c>
      <c r="F10" s="400">
        <v>160</v>
      </c>
      <c r="G10" s="400">
        <v>425</v>
      </c>
      <c r="H10" s="400">
        <v>113</v>
      </c>
    </row>
    <row r="11" spans="2:8" s="228" customFormat="1" ht="17.2" customHeight="1" x14ac:dyDescent="0.35">
      <c r="B11" s="399" t="s">
        <v>370</v>
      </c>
      <c r="C11" s="400">
        <v>25852</v>
      </c>
      <c r="D11" s="400">
        <v>2460</v>
      </c>
      <c r="E11" s="400">
        <v>227</v>
      </c>
      <c r="F11" s="400">
        <v>1068</v>
      </c>
      <c r="G11" s="400">
        <v>2852</v>
      </c>
      <c r="H11" s="400">
        <v>74</v>
      </c>
    </row>
    <row r="12" spans="2:8" s="228" customFormat="1" ht="17.2" customHeight="1" x14ac:dyDescent="0.35">
      <c r="B12" s="399" t="s">
        <v>371</v>
      </c>
      <c r="C12" s="400">
        <v>7932</v>
      </c>
      <c r="D12" s="400">
        <v>762</v>
      </c>
      <c r="E12" s="400">
        <v>93</v>
      </c>
      <c r="F12" s="400">
        <v>376</v>
      </c>
      <c r="G12" s="400">
        <v>1106</v>
      </c>
      <c r="H12" s="400">
        <v>83</v>
      </c>
    </row>
    <row r="13" spans="2:8" s="228" customFormat="1" ht="17.2" customHeight="1" x14ac:dyDescent="0.35">
      <c r="B13" s="399" t="s">
        <v>372</v>
      </c>
      <c r="C13" s="400">
        <v>9968</v>
      </c>
      <c r="D13" s="400">
        <v>880</v>
      </c>
      <c r="E13" s="400">
        <v>58</v>
      </c>
      <c r="F13" s="400">
        <v>266</v>
      </c>
      <c r="G13" s="400">
        <v>1188</v>
      </c>
      <c r="H13" s="400">
        <v>56</v>
      </c>
    </row>
    <row r="14" spans="2:8" s="228" customFormat="1" ht="17.2" customHeight="1" x14ac:dyDescent="0.35">
      <c r="B14" s="399" t="s">
        <v>373</v>
      </c>
      <c r="C14" s="400">
        <v>30532</v>
      </c>
      <c r="D14" s="400">
        <v>2374</v>
      </c>
      <c r="E14" s="400">
        <v>261</v>
      </c>
      <c r="F14" s="400">
        <v>1069</v>
      </c>
      <c r="G14" s="400">
        <v>3624</v>
      </c>
      <c r="H14" s="400">
        <v>273</v>
      </c>
    </row>
    <row r="15" spans="2:8" s="228" customFormat="1" ht="17.2" customHeight="1" x14ac:dyDescent="0.35">
      <c r="B15" s="399" t="s">
        <v>374</v>
      </c>
      <c r="C15" s="400">
        <v>22777</v>
      </c>
      <c r="D15" s="400">
        <v>1566</v>
      </c>
      <c r="E15" s="400">
        <v>147</v>
      </c>
      <c r="F15" s="400">
        <v>1034</v>
      </c>
      <c r="G15" s="400">
        <v>3011</v>
      </c>
      <c r="H15" s="400">
        <v>64</v>
      </c>
    </row>
    <row r="16" spans="2:8" s="228" customFormat="1" ht="17.2" customHeight="1" x14ac:dyDescent="0.35">
      <c r="B16" s="399" t="s">
        <v>375</v>
      </c>
      <c r="C16" s="400">
        <v>5504</v>
      </c>
      <c r="D16" s="400">
        <v>430</v>
      </c>
      <c r="E16" s="400">
        <v>45</v>
      </c>
      <c r="F16" s="400">
        <v>167</v>
      </c>
      <c r="G16" s="400">
        <v>710</v>
      </c>
      <c r="H16" s="400">
        <v>4</v>
      </c>
    </row>
    <row r="17" spans="1:8" s="228" customFormat="1" ht="17.2" customHeight="1" x14ac:dyDescent="0.35">
      <c r="B17" s="399" t="s">
        <v>376</v>
      </c>
      <c r="C17" s="400">
        <v>9229</v>
      </c>
      <c r="D17" s="400">
        <v>661</v>
      </c>
      <c r="E17" s="400">
        <v>73</v>
      </c>
      <c r="F17" s="400">
        <v>336</v>
      </c>
      <c r="G17" s="400">
        <v>1093</v>
      </c>
      <c r="H17" s="400">
        <v>7</v>
      </c>
    </row>
    <row r="18" spans="1:8" s="228" customFormat="1" ht="17.2" customHeight="1" x14ac:dyDescent="0.35">
      <c r="B18" s="399" t="s">
        <v>377</v>
      </c>
      <c r="C18" s="400">
        <v>24397</v>
      </c>
      <c r="D18" s="400">
        <v>1226</v>
      </c>
      <c r="E18" s="400">
        <v>256</v>
      </c>
      <c r="F18" s="400">
        <v>652</v>
      </c>
      <c r="G18" s="400">
        <v>2669</v>
      </c>
      <c r="H18" s="400">
        <v>80</v>
      </c>
    </row>
    <row r="19" spans="1:8" s="228" customFormat="1" ht="17.2" customHeight="1" x14ac:dyDescent="0.35">
      <c r="B19" s="399" t="s">
        <v>378</v>
      </c>
      <c r="C19" s="400">
        <v>8298</v>
      </c>
      <c r="D19" s="400">
        <v>365</v>
      </c>
      <c r="E19" s="400">
        <v>68</v>
      </c>
      <c r="F19" s="400">
        <v>203</v>
      </c>
      <c r="G19" s="400">
        <v>1063</v>
      </c>
      <c r="H19" s="400">
        <v>32</v>
      </c>
    </row>
    <row r="20" spans="1:8" s="228" customFormat="1" ht="17.2" customHeight="1" x14ac:dyDescent="0.35">
      <c r="B20" s="399" t="s">
        <v>379</v>
      </c>
      <c r="C20" s="400">
        <v>1608</v>
      </c>
      <c r="D20" s="400">
        <v>39</v>
      </c>
      <c r="E20" s="400">
        <v>14</v>
      </c>
      <c r="F20" s="400">
        <v>26</v>
      </c>
      <c r="G20" s="400">
        <v>180</v>
      </c>
      <c r="H20" s="400">
        <v>11</v>
      </c>
    </row>
    <row r="21" spans="1:8" s="228" customFormat="1" ht="17.2" customHeight="1" x14ac:dyDescent="0.35">
      <c r="B21" s="399" t="s">
        <v>380</v>
      </c>
      <c r="C21" s="400">
        <v>22452</v>
      </c>
      <c r="D21" s="400">
        <v>613</v>
      </c>
      <c r="E21" s="400">
        <v>106</v>
      </c>
      <c r="F21" s="400">
        <v>424</v>
      </c>
      <c r="G21" s="400">
        <v>2634</v>
      </c>
      <c r="H21" s="400">
        <v>102</v>
      </c>
    </row>
    <row r="22" spans="1:8" s="228" customFormat="1" ht="17.2" customHeight="1" x14ac:dyDescent="0.35">
      <c r="B22" s="399" t="s">
        <v>381</v>
      </c>
      <c r="C22" s="400">
        <v>18993</v>
      </c>
      <c r="D22" s="400">
        <v>1444</v>
      </c>
      <c r="E22" s="400">
        <v>129</v>
      </c>
      <c r="F22" s="400">
        <v>703</v>
      </c>
      <c r="G22" s="400">
        <v>2266</v>
      </c>
      <c r="H22" s="400">
        <v>137</v>
      </c>
    </row>
    <row r="23" spans="1:8" s="228" customFormat="1" ht="17.2" customHeight="1" x14ac:dyDescent="0.35">
      <c r="B23" s="399" t="s">
        <v>382</v>
      </c>
      <c r="C23" s="400">
        <v>2993</v>
      </c>
      <c r="D23" s="400">
        <v>235</v>
      </c>
      <c r="E23" s="400">
        <v>30</v>
      </c>
      <c r="F23" s="400">
        <v>69</v>
      </c>
      <c r="G23" s="400">
        <v>370</v>
      </c>
      <c r="H23" s="400">
        <v>4</v>
      </c>
    </row>
    <row r="24" spans="1:8" s="228" customFormat="1" ht="17.2" customHeight="1" x14ac:dyDescent="0.35">
      <c r="B24" s="399" t="s">
        <v>383</v>
      </c>
      <c r="C24" s="400">
        <v>7652</v>
      </c>
      <c r="D24" s="400">
        <v>398</v>
      </c>
      <c r="E24" s="400">
        <v>49</v>
      </c>
      <c r="F24" s="400">
        <v>158</v>
      </c>
      <c r="G24" s="400">
        <v>963</v>
      </c>
      <c r="H24" s="400">
        <v>26</v>
      </c>
    </row>
    <row r="25" spans="1:8" s="228" customFormat="1" ht="17.2" customHeight="1" x14ac:dyDescent="0.35">
      <c r="B25" s="399" t="s">
        <v>384</v>
      </c>
      <c r="C25" s="400">
        <v>19894</v>
      </c>
      <c r="D25" s="400">
        <v>941</v>
      </c>
      <c r="E25" s="400">
        <v>78</v>
      </c>
      <c r="F25" s="400">
        <v>490</v>
      </c>
      <c r="G25" s="400">
        <v>2331</v>
      </c>
      <c r="H25" s="400">
        <v>122</v>
      </c>
    </row>
    <row r="26" spans="1:8" s="228" customFormat="1" ht="17.2" customHeight="1" x14ac:dyDescent="0.35">
      <c r="B26" s="399" t="s">
        <v>385</v>
      </c>
      <c r="C26" s="400">
        <v>9166</v>
      </c>
      <c r="D26" s="400">
        <v>630</v>
      </c>
      <c r="E26" s="400">
        <v>48</v>
      </c>
      <c r="F26" s="400">
        <v>415</v>
      </c>
      <c r="G26" s="400">
        <v>1239</v>
      </c>
      <c r="H26" s="400">
        <v>54</v>
      </c>
    </row>
    <row r="27" spans="1:8" s="228" customFormat="1" ht="24.25" customHeight="1" x14ac:dyDescent="0.4">
      <c r="B27" s="280" t="s">
        <v>30</v>
      </c>
      <c r="C27" s="402">
        <v>298190</v>
      </c>
      <c r="D27" s="402">
        <v>20984</v>
      </c>
      <c r="E27" s="402">
        <v>2366</v>
      </c>
      <c r="F27" s="402">
        <v>10264</v>
      </c>
      <c r="G27" s="402">
        <v>36681</v>
      </c>
      <c r="H27" s="402">
        <v>1828</v>
      </c>
    </row>
    <row r="28" spans="1:8" s="2" customFormat="1" ht="12.75" customHeight="1" x14ac:dyDescent="0.4">
      <c r="A28" s="277" t="s">
        <v>155</v>
      </c>
      <c r="G28" s="389"/>
    </row>
  </sheetData>
  <mergeCells count="7">
    <mergeCell ref="B4:B5"/>
    <mergeCell ref="C4:C5"/>
    <mergeCell ref="B1:H1"/>
    <mergeCell ref="B2:H2"/>
    <mergeCell ref="D4:D5"/>
    <mergeCell ref="E4:G4"/>
    <mergeCell ref="H4:H5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29"/>
  <sheetViews>
    <sheetView workbookViewId="0">
      <selection activeCell="B22" sqref="B22"/>
    </sheetView>
  </sheetViews>
  <sheetFormatPr defaultColWidth="10.83203125" defaultRowHeight="12.3" x14ac:dyDescent="0.4"/>
  <cols>
    <col min="1" max="1" width="17.27734375" style="232" customWidth="1"/>
    <col min="2" max="2" width="18.71875" style="232" customWidth="1"/>
    <col min="3" max="3" width="13" style="232" customWidth="1"/>
    <col min="4" max="4" width="14.27734375" style="232" customWidth="1"/>
    <col min="5" max="5" width="15.71875" style="232" customWidth="1"/>
    <col min="6" max="6" width="14" style="232" customWidth="1"/>
    <col min="7" max="7" width="16.83203125" style="232" customWidth="1"/>
    <col min="8" max="8" width="4.71875" style="232" customWidth="1"/>
    <col min="9" max="16384" width="10.83203125" style="232"/>
  </cols>
  <sheetData>
    <row r="1" spans="1:7" customFormat="1" ht="27" customHeight="1" x14ac:dyDescent="0.4">
      <c r="A1" s="739" t="s">
        <v>429</v>
      </c>
      <c r="B1" s="739"/>
      <c r="C1" s="739"/>
      <c r="D1" s="739"/>
      <c r="E1" s="739"/>
      <c r="F1" s="739"/>
      <c r="G1" s="739"/>
    </row>
    <row r="2" spans="1:7" customFormat="1" ht="25" customHeight="1" x14ac:dyDescent="0.4">
      <c r="A2" s="239"/>
      <c r="B2" s="568" t="s">
        <v>112</v>
      </c>
      <c r="C2" s="568"/>
      <c r="D2" s="568"/>
      <c r="E2" s="568"/>
    </row>
    <row r="3" spans="1:7" s="228" customFormat="1" ht="29.2" customHeight="1" x14ac:dyDescent="0.25"/>
    <row r="4" spans="1:7" s="228" customFormat="1" ht="32.200000000000003" customHeight="1" x14ac:dyDescent="0.25">
      <c r="A4" s="803" t="s">
        <v>311</v>
      </c>
      <c r="B4" s="804" t="s">
        <v>118</v>
      </c>
      <c r="C4" s="804" t="s">
        <v>122</v>
      </c>
      <c r="D4" s="802" t="s">
        <v>131</v>
      </c>
      <c r="E4" s="802"/>
      <c r="F4" s="802"/>
      <c r="G4" s="802" t="s">
        <v>146</v>
      </c>
    </row>
    <row r="5" spans="1:7" s="228" customFormat="1" ht="32.200000000000003" customHeight="1" x14ac:dyDescent="0.25">
      <c r="A5" s="803"/>
      <c r="B5" s="804"/>
      <c r="C5" s="804"/>
      <c r="D5" s="802"/>
      <c r="E5" s="802"/>
      <c r="F5" s="802"/>
      <c r="G5" s="802"/>
    </row>
    <row r="6" spans="1:7" s="228" customFormat="1" ht="32.200000000000003" customHeight="1" x14ac:dyDescent="0.25">
      <c r="A6" s="803"/>
      <c r="B6" s="804"/>
      <c r="C6" s="804"/>
      <c r="D6" s="401" t="s">
        <v>132</v>
      </c>
      <c r="E6" s="401" t="s">
        <v>143</v>
      </c>
      <c r="F6" s="401" t="s">
        <v>138</v>
      </c>
      <c r="G6" s="802"/>
    </row>
    <row r="7" spans="1:7" s="228" customFormat="1" ht="17.2" customHeight="1" x14ac:dyDescent="0.35">
      <c r="A7" s="397" t="s">
        <v>365</v>
      </c>
      <c r="B7" s="398">
        <v>2429</v>
      </c>
      <c r="C7" s="398">
        <v>937</v>
      </c>
      <c r="D7" s="398">
        <v>54</v>
      </c>
      <c r="E7" s="398">
        <v>38</v>
      </c>
      <c r="F7" s="398">
        <v>331</v>
      </c>
      <c r="G7" s="398">
        <v>215</v>
      </c>
    </row>
    <row r="8" spans="1:7" s="228" customFormat="1" ht="17.2" customHeight="1" x14ac:dyDescent="0.35">
      <c r="A8" s="399" t="s">
        <v>366</v>
      </c>
      <c r="B8" s="400">
        <v>32</v>
      </c>
      <c r="C8" s="400">
        <v>11</v>
      </c>
      <c r="D8" s="400"/>
      <c r="E8" s="400">
        <v>19</v>
      </c>
      <c r="F8" s="400">
        <v>1</v>
      </c>
      <c r="G8" s="400"/>
    </row>
    <row r="9" spans="1:7" s="228" customFormat="1" ht="17.2" customHeight="1" x14ac:dyDescent="0.35">
      <c r="A9" s="399" t="s">
        <v>367</v>
      </c>
      <c r="B9" s="400">
        <v>12684</v>
      </c>
      <c r="C9" s="400">
        <v>2693</v>
      </c>
      <c r="D9" s="400">
        <v>187</v>
      </c>
      <c r="E9" s="400">
        <v>105</v>
      </c>
      <c r="F9" s="400">
        <v>2140</v>
      </c>
      <c r="G9" s="400">
        <v>131</v>
      </c>
    </row>
    <row r="10" spans="1:7" s="228" customFormat="1" ht="17.2" customHeight="1" x14ac:dyDescent="0.35">
      <c r="A10" s="399" t="s">
        <v>368</v>
      </c>
      <c r="B10" s="400">
        <v>257</v>
      </c>
      <c r="C10" s="400">
        <v>66</v>
      </c>
      <c r="D10" s="400">
        <v>2</v>
      </c>
      <c r="E10" s="400"/>
      <c r="F10" s="400">
        <v>21</v>
      </c>
      <c r="G10" s="400"/>
    </row>
    <row r="11" spans="1:7" s="228" customFormat="1" ht="17.2" customHeight="1" x14ac:dyDescent="0.35">
      <c r="A11" s="399" t="s">
        <v>369</v>
      </c>
      <c r="B11" s="400">
        <v>189</v>
      </c>
      <c r="C11" s="400">
        <v>31</v>
      </c>
      <c r="D11" s="400">
        <v>3</v>
      </c>
      <c r="E11" s="400"/>
      <c r="F11" s="400">
        <v>12</v>
      </c>
      <c r="G11" s="400">
        <v>1</v>
      </c>
    </row>
    <row r="12" spans="1:7" s="228" customFormat="1" ht="17.2" customHeight="1" x14ac:dyDescent="0.35">
      <c r="A12" s="399" t="s">
        <v>370</v>
      </c>
      <c r="B12" s="400">
        <v>2668</v>
      </c>
      <c r="C12" s="400">
        <v>504</v>
      </c>
      <c r="D12" s="400">
        <v>22</v>
      </c>
      <c r="E12" s="400">
        <v>54</v>
      </c>
      <c r="F12" s="400">
        <v>368</v>
      </c>
      <c r="G12" s="400">
        <v>28</v>
      </c>
    </row>
    <row r="13" spans="1:7" s="228" customFormat="1" ht="17.2" customHeight="1" x14ac:dyDescent="0.35">
      <c r="A13" s="399" t="s">
        <v>371</v>
      </c>
      <c r="B13" s="400">
        <v>398</v>
      </c>
      <c r="C13" s="400">
        <v>98</v>
      </c>
      <c r="D13" s="400"/>
      <c r="E13" s="400">
        <v>2</v>
      </c>
      <c r="F13" s="400">
        <v>65</v>
      </c>
      <c r="G13" s="400">
        <v>1</v>
      </c>
    </row>
    <row r="14" spans="1:7" s="228" customFormat="1" ht="17.2" customHeight="1" x14ac:dyDescent="0.35">
      <c r="A14" s="399" t="s">
        <v>372</v>
      </c>
      <c r="B14" s="400">
        <v>1248</v>
      </c>
      <c r="C14" s="400">
        <v>173</v>
      </c>
      <c r="D14" s="400">
        <v>8</v>
      </c>
      <c r="E14" s="400">
        <v>5</v>
      </c>
      <c r="F14" s="400">
        <v>250</v>
      </c>
      <c r="G14" s="400">
        <v>2</v>
      </c>
    </row>
    <row r="15" spans="1:7" s="228" customFormat="1" ht="17.2" customHeight="1" x14ac:dyDescent="0.35">
      <c r="A15" s="399" t="s">
        <v>373</v>
      </c>
      <c r="B15" s="400">
        <v>3136</v>
      </c>
      <c r="C15" s="400">
        <v>657</v>
      </c>
      <c r="D15" s="400">
        <v>38</v>
      </c>
      <c r="E15" s="400">
        <v>264</v>
      </c>
      <c r="F15" s="400">
        <v>378</v>
      </c>
      <c r="G15" s="400">
        <v>49</v>
      </c>
    </row>
    <row r="16" spans="1:7" s="228" customFormat="1" ht="17.2" customHeight="1" x14ac:dyDescent="0.35">
      <c r="A16" s="399" t="s">
        <v>374</v>
      </c>
      <c r="B16" s="400">
        <v>1518</v>
      </c>
      <c r="C16" s="400">
        <v>489</v>
      </c>
      <c r="D16" s="400">
        <v>26</v>
      </c>
      <c r="E16" s="400">
        <v>21</v>
      </c>
      <c r="F16" s="400">
        <v>168</v>
      </c>
      <c r="G16" s="400">
        <v>25</v>
      </c>
    </row>
    <row r="17" spans="1:7" s="228" customFormat="1" ht="17.2" customHeight="1" x14ac:dyDescent="0.35">
      <c r="A17" s="399" t="s">
        <v>375</v>
      </c>
      <c r="B17" s="400">
        <v>117</v>
      </c>
      <c r="C17" s="400">
        <v>25</v>
      </c>
      <c r="D17" s="400"/>
      <c r="E17" s="400">
        <v>3</v>
      </c>
      <c r="F17" s="400">
        <v>17</v>
      </c>
      <c r="G17" s="400">
        <v>4</v>
      </c>
    </row>
    <row r="18" spans="1:7" s="228" customFormat="1" ht="17.2" customHeight="1" x14ac:dyDescent="0.35">
      <c r="A18" s="399" t="s">
        <v>376</v>
      </c>
      <c r="B18" s="400">
        <v>530</v>
      </c>
      <c r="C18" s="400">
        <v>153</v>
      </c>
      <c r="D18" s="400">
        <v>8</v>
      </c>
      <c r="E18" s="400">
        <v>45</v>
      </c>
      <c r="F18" s="400">
        <v>81</v>
      </c>
      <c r="G18" s="400">
        <v>33</v>
      </c>
    </row>
    <row r="19" spans="1:7" s="228" customFormat="1" ht="17.2" customHeight="1" x14ac:dyDescent="0.35">
      <c r="A19" s="399" t="s">
        <v>377</v>
      </c>
      <c r="B19" s="400">
        <v>11025</v>
      </c>
      <c r="C19" s="400">
        <v>2463</v>
      </c>
      <c r="D19" s="400">
        <v>149</v>
      </c>
      <c r="E19" s="400">
        <v>140</v>
      </c>
      <c r="F19" s="400">
        <v>1464</v>
      </c>
      <c r="G19" s="400">
        <v>164</v>
      </c>
    </row>
    <row r="20" spans="1:7" s="228" customFormat="1" ht="17.2" customHeight="1" x14ac:dyDescent="0.35">
      <c r="A20" s="399" t="s">
        <v>378</v>
      </c>
      <c r="B20" s="400">
        <v>688</v>
      </c>
      <c r="C20" s="400">
        <v>171</v>
      </c>
      <c r="D20" s="400">
        <v>6</v>
      </c>
      <c r="E20" s="400">
        <v>1</v>
      </c>
      <c r="F20" s="400">
        <v>78</v>
      </c>
      <c r="G20" s="400">
        <v>6</v>
      </c>
    </row>
    <row r="21" spans="1:7" s="228" customFormat="1" ht="17.2" customHeight="1" x14ac:dyDescent="0.35">
      <c r="A21" s="399" t="s">
        <v>379</v>
      </c>
      <c r="B21" s="400">
        <v>444</v>
      </c>
      <c r="C21" s="400">
        <v>52</v>
      </c>
      <c r="D21" s="400">
        <v>7</v>
      </c>
      <c r="E21" s="400"/>
      <c r="F21" s="400">
        <v>99</v>
      </c>
      <c r="G21" s="400"/>
    </row>
    <row r="22" spans="1:7" s="228" customFormat="1" ht="17.2" customHeight="1" x14ac:dyDescent="0.35">
      <c r="A22" s="399" t="s">
        <v>380</v>
      </c>
      <c r="B22" s="400">
        <v>3871</v>
      </c>
      <c r="C22" s="400">
        <v>782</v>
      </c>
      <c r="D22" s="400">
        <v>27</v>
      </c>
      <c r="E22" s="400">
        <v>170</v>
      </c>
      <c r="F22" s="400">
        <v>430</v>
      </c>
      <c r="G22" s="400">
        <v>269</v>
      </c>
    </row>
    <row r="23" spans="1:7" s="228" customFormat="1" ht="17.2" customHeight="1" x14ac:dyDescent="0.35">
      <c r="A23" s="399" t="s">
        <v>381</v>
      </c>
      <c r="B23" s="400">
        <v>4216</v>
      </c>
      <c r="C23" s="400">
        <v>486</v>
      </c>
      <c r="D23" s="400">
        <v>51</v>
      </c>
      <c r="E23" s="400">
        <v>7</v>
      </c>
      <c r="F23" s="400">
        <v>593</v>
      </c>
      <c r="G23" s="400">
        <v>39</v>
      </c>
    </row>
    <row r="24" spans="1:7" s="228" customFormat="1" ht="17.2" customHeight="1" x14ac:dyDescent="0.35">
      <c r="A24" s="399" t="s">
        <v>382</v>
      </c>
      <c r="B24" s="400">
        <v>65</v>
      </c>
      <c r="C24" s="400">
        <v>30</v>
      </c>
      <c r="D24" s="400"/>
      <c r="E24" s="400"/>
      <c r="F24" s="400">
        <v>1</v>
      </c>
      <c r="G24" s="400"/>
    </row>
    <row r="25" spans="1:7" s="228" customFormat="1" ht="17.2" customHeight="1" x14ac:dyDescent="0.35">
      <c r="A25" s="399" t="s">
        <v>383</v>
      </c>
      <c r="B25" s="400">
        <v>622</v>
      </c>
      <c r="C25" s="400">
        <v>221</v>
      </c>
      <c r="D25" s="400">
        <v>12</v>
      </c>
      <c r="E25" s="400">
        <v>93</v>
      </c>
      <c r="F25" s="400">
        <v>65</v>
      </c>
      <c r="G25" s="400">
        <v>5</v>
      </c>
    </row>
    <row r="26" spans="1:7" s="228" customFormat="1" ht="17.2" customHeight="1" x14ac:dyDescent="0.35">
      <c r="A26" s="399" t="s">
        <v>384</v>
      </c>
      <c r="B26" s="400">
        <v>2646</v>
      </c>
      <c r="C26" s="400">
        <v>502</v>
      </c>
      <c r="D26" s="400">
        <v>31</v>
      </c>
      <c r="E26" s="400">
        <v>83</v>
      </c>
      <c r="F26" s="400">
        <v>330</v>
      </c>
      <c r="G26" s="400">
        <v>55</v>
      </c>
    </row>
    <row r="27" spans="1:7" s="228" customFormat="1" ht="17.2" customHeight="1" x14ac:dyDescent="0.35">
      <c r="A27" s="399" t="s">
        <v>385</v>
      </c>
      <c r="B27" s="400">
        <v>590</v>
      </c>
      <c r="C27" s="400">
        <v>75</v>
      </c>
      <c r="D27" s="400"/>
      <c r="E27" s="400">
        <v>39</v>
      </c>
      <c r="F27" s="400">
        <v>45</v>
      </c>
      <c r="G27" s="400"/>
    </row>
    <row r="28" spans="1:7" s="228" customFormat="1" ht="17.2" customHeight="1" x14ac:dyDescent="0.4">
      <c r="A28" s="280" t="s">
        <v>30</v>
      </c>
      <c r="B28" s="402">
        <v>49373</v>
      </c>
      <c r="C28" s="402">
        <v>10619</v>
      </c>
      <c r="D28" s="402">
        <v>631</v>
      </c>
      <c r="E28" s="402">
        <v>1089</v>
      </c>
      <c r="F28" s="402">
        <v>6937</v>
      </c>
      <c r="G28" s="402">
        <v>1027</v>
      </c>
    </row>
    <row r="29" spans="1:7" s="228" customFormat="1" ht="38.25" customHeight="1" x14ac:dyDescent="0.4">
      <c r="A29" s="367" t="s">
        <v>391</v>
      </c>
    </row>
  </sheetData>
  <mergeCells count="6">
    <mergeCell ref="A4:A6"/>
    <mergeCell ref="B4:B6"/>
    <mergeCell ref="A1:G1"/>
    <mergeCell ref="C4:C6"/>
    <mergeCell ref="D4:F5"/>
    <mergeCell ref="G4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>
      <selection activeCell="D31" sqref="D31"/>
    </sheetView>
  </sheetViews>
  <sheetFormatPr defaultColWidth="8.83203125" defaultRowHeight="12.3" x14ac:dyDescent="0.4"/>
  <cols>
    <col min="1" max="1" width="25.44140625" customWidth="1"/>
    <col min="2" max="2" width="11" bestFit="1" customWidth="1"/>
    <col min="3" max="4" width="9.5546875" bestFit="1" customWidth="1"/>
    <col min="5" max="6" width="9.1640625" customWidth="1"/>
  </cols>
  <sheetData>
    <row r="1" spans="1:6" x14ac:dyDescent="0.4">
      <c r="A1" s="248" t="s">
        <v>406</v>
      </c>
      <c r="B1" s="2"/>
    </row>
    <row r="3" spans="1:6" x14ac:dyDescent="0.4">
      <c r="A3" s="265"/>
      <c r="B3" s="265"/>
    </row>
    <row r="4" spans="1:6" ht="12.6" thickBot="1" x14ac:dyDescent="0.45">
      <c r="A4" s="2"/>
      <c r="B4" s="2"/>
    </row>
    <row r="5" spans="1:6" ht="12.75" customHeight="1" x14ac:dyDescent="0.4">
      <c r="A5" s="639" t="s">
        <v>44</v>
      </c>
      <c r="B5" s="635" t="s">
        <v>39</v>
      </c>
      <c r="C5" s="635" t="s">
        <v>40</v>
      </c>
      <c r="D5" s="637" t="s">
        <v>41</v>
      </c>
      <c r="E5" s="635" t="s">
        <v>42</v>
      </c>
      <c r="F5" s="621" t="s">
        <v>30</v>
      </c>
    </row>
    <row r="6" spans="1:6" ht="12.6" thickBot="1" x14ac:dyDescent="0.45">
      <c r="A6" s="640"/>
      <c r="B6" s="636"/>
      <c r="C6" s="636"/>
      <c r="D6" s="638"/>
      <c r="E6" s="636"/>
      <c r="F6" s="622"/>
    </row>
    <row r="7" spans="1:6" ht="20.25" customHeight="1" x14ac:dyDescent="0.4">
      <c r="A7" s="34" t="s">
        <v>45</v>
      </c>
      <c r="B7" s="5">
        <v>102541</v>
      </c>
      <c r="C7" s="5">
        <v>54340</v>
      </c>
      <c r="D7" s="5">
        <v>21910</v>
      </c>
      <c r="E7" s="5">
        <v>296579</v>
      </c>
      <c r="F7" s="40">
        <v>475370</v>
      </c>
    </row>
    <row r="8" spans="1:6" ht="20.25" customHeight="1" x14ac:dyDescent="0.4">
      <c r="A8" s="34" t="s">
        <v>46</v>
      </c>
      <c r="B8" s="5">
        <v>312</v>
      </c>
      <c r="C8" s="5">
        <v>154</v>
      </c>
      <c r="D8" s="5">
        <v>106</v>
      </c>
      <c r="E8" s="5">
        <v>1015</v>
      </c>
      <c r="F8" s="40">
        <v>1587</v>
      </c>
    </row>
    <row r="9" spans="1:6" ht="20.25" customHeight="1" x14ac:dyDescent="0.4">
      <c r="A9" s="34" t="s">
        <v>47</v>
      </c>
      <c r="B9" s="5">
        <v>24674</v>
      </c>
      <c r="C9" s="5">
        <v>12969</v>
      </c>
      <c r="D9" s="5">
        <v>5572</v>
      </c>
      <c r="E9" s="5">
        <v>75836</v>
      </c>
      <c r="F9" s="40">
        <v>119051</v>
      </c>
    </row>
    <row r="10" spans="1:6" ht="20.25" customHeight="1" x14ac:dyDescent="0.4">
      <c r="A10" s="34" t="s">
        <v>48</v>
      </c>
      <c r="B10" s="5">
        <v>12900</v>
      </c>
      <c r="C10" s="5">
        <v>5726</v>
      </c>
      <c r="D10" s="5">
        <v>4060</v>
      </c>
      <c r="E10" s="5">
        <v>42645</v>
      </c>
      <c r="F10" s="40">
        <v>65331</v>
      </c>
    </row>
    <row r="11" spans="1:6" ht="20.25" customHeight="1" thickBot="1" x14ac:dyDescent="0.45">
      <c r="A11" s="34" t="s">
        <v>29</v>
      </c>
      <c r="B11" s="5">
        <v>175</v>
      </c>
      <c r="C11" s="5">
        <v>70</v>
      </c>
      <c r="D11" s="5">
        <v>71</v>
      </c>
      <c r="E11" s="5">
        <v>383</v>
      </c>
      <c r="F11" s="40">
        <v>699</v>
      </c>
    </row>
    <row r="12" spans="1:6" ht="20.25" customHeight="1" thickBot="1" x14ac:dyDescent="0.45">
      <c r="A12" s="259" t="s">
        <v>30</v>
      </c>
      <c r="B12" s="254">
        <v>140602</v>
      </c>
      <c r="C12" s="254">
        <v>73259</v>
      </c>
      <c r="D12" s="254">
        <v>31719</v>
      </c>
      <c r="E12" s="254">
        <v>416458</v>
      </c>
      <c r="F12" s="254">
        <v>662038</v>
      </c>
    </row>
    <row r="13" spans="1:6" x14ac:dyDescent="0.4">
      <c r="A13" s="249" t="s">
        <v>31</v>
      </c>
    </row>
    <row r="15" spans="1:6" ht="12.6" thickBot="1" x14ac:dyDescent="0.45"/>
    <row r="16" spans="1:6" ht="12.75" customHeight="1" x14ac:dyDescent="0.4">
      <c r="A16" s="639" t="s">
        <v>44</v>
      </c>
      <c r="B16" s="635" t="s">
        <v>39</v>
      </c>
      <c r="C16" s="635" t="s">
        <v>40</v>
      </c>
      <c r="D16" s="637" t="s">
        <v>41</v>
      </c>
      <c r="E16" s="635" t="s">
        <v>42</v>
      </c>
      <c r="F16" s="621" t="s">
        <v>30</v>
      </c>
    </row>
    <row r="17" spans="1:6" ht="12.6" thickBot="1" x14ac:dyDescent="0.45">
      <c r="A17" s="640"/>
      <c r="B17" s="636"/>
      <c r="C17" s="636"/>
      <c r="D17" s="638"/>
      <c r="E17" s="636"/>
      <c r="F17" s="622"/>
    </row>
    <row r="18" spans="1:6" ht="23.25" customHeight="1" x14ac:dyDescent="0.4">
      <c r="A18" s="34" t="s">
        <v>45</v>
      </c>
      <c r="B18" s="25">
        <v>72.929972546620959</v>
      </c>
      <c r="C18" s="25">
        <v>74.175186666484663</v>
      </c>
      <c r="D18" s="25">
        <v>69.07531763296447</v>
      </c>
      <c r="E18" s="25">
        <v>71.214624283841346</v>
      </c>
      <c r="F18" s="25">
        <v>71.804035417906519</v>
      </c>
    </row>
    <row r="19" spans="1:6" ht="23.25" customHeight="1" x14ac:dyDescent="0.4">
      <c r="A19" s="34" t="s">
        <v>46</v>
      </c>
      <c r="B19" s="25">
        <v>0.2219029601285899</v>
      </c>
      <c r="C19" s="25">
        <v>0.21021307962161645</v>
      </c>
      <c r="D19" s="25">
        <v>0.3341845581512658</v>
      </c>
      <c r="E19" s="25">
        <v>0.24372205600564764</v>
      </c>
      <c r="F19" s="25">
        <v>0.23971433663928657</v>
      </c>
    </row>
    <row r="20" spans="1:6" ht="23.25" customHeight="1" x14ac:dyDescent="0.4">
      <c r="A20" s="34" t="s">
        <v>47</v>
      </c>
      <c r="B20" s="25">
        <v>17.548825763502656</v>
      </c>
      <c r="C20" s="25">
        <v>17.7029443481347</v>
      </c>
      <c r="D20" s="25">
        <v>17.566758094517482</v>
      </c>
      <c r="E20" s="25">
        <v>18.209759447531322</v>
      </c>
      <c r="F20" s="25">
        <v>17.982502514961375</v>
      </c>
    </row>
    <row r="21" spans="1:6" ht="23.25" customHeight="1" x14ac:dyDescent="0.4">
      <c r="A21" s="34" t="s">
        <v>48</v>
      </c>
      <c r="B21" s="25">
        <v>9.1748339283936211</v>
      </c>
      <c r="C21" s="25">
        <v>7.8161045059310128</v>
      </c>
      <c r="D21" s="25">
        <v>12.799899114095654</v>
      </c>
      <c r="E21" s="25">
        <v>10.239928156020534</v>
      </c>
      <c r="F21" s="25">
        <v>9.8681646672849599</v>
      </c>
    </row>
    <row r="22" spans="1:6" ht="23.25" customHeight="1" thickBot="1" x14ac:dyDescent="0.45">
      <c r="A22" s="34" t="s">
        <v>29</v>
      </c>
      <c r="B22" s="25">
        <v>0.12446480135417705</v>
      </c>
      <c r="C22" s="25">
        <v>9.5551399828007477E-2</v>
      </c>
      <c r="D22" s="25">
        <v>0.22384060027113087</v>
      </c>
      <c r="E22" s="25">
        <v>9.1966056601145846E-2</v>
      </c>
      <c r="F22" s="25">
        <v>0.10558306320785213</v>
      </c>
    </row>
    <row r="23" spans="1:6" ht="23.25" customHeight="1" thickBot="1" x14ac:dyDescent="0.45">
      <c r="A23" s="259" t="s">
        <v>30</v>
      </c>
      <c r="B23" s="257">
        <v>100.00000000000001</v>
      </c>
      <c r="C23" s="257">
        <v>99.999999999999986</v>
      </c>
      <c r="D23" s="257">
        <v>100</v>
      </c>
      <c r="E23" s="257">
        <v>100.00000000000001</v>
      </c>
      <c r="F23" s="257">
        <v>99.999999999999986</v>
      </c>
    </row>
  </sheetData>
  <mergeCells count="12">
    <mergeCell ref="F16:F17"/>
    <mergeCell ref="A5:A6"/>
    <mergeCell ref="B5:B6"/>
    <mergeCell ref="C5:C6"/>
    <mergeCell ref="D5:D6"/>
    <mergeCell ref="E5:E6"/>
    <mergeCell ref="F5:F6"/>
    <mergeCell ref="A16:A17"/>
    <mergeCell ref="B16:B17"/>
    <mergeCell ref="C16:C17"/>
    <mergeCell ref="D16:D17"/>
    <mergeCell ref="E16:E17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2:H13"/>
  <sheetViews>
    <sheetView topLeftCell="B1" zoomScaleNormal="100" workbookViewId="0">
      <selection activeCell="B1" sqref="B1"/>
    </sheetView>
  </sheetViews>
  <sheetFormatPr defaultColWidth="8.83203125" defaultRowHeight="12.3" x14ac:dyDescent="0.4"/>
  <cols>
    <col min="1" max="1" width="5" hidden="1" customWidth="1"/>
    <col min="2" max="2" width="28.5546875" customWidth="1"/>
    <col min="3" max="3" width="11.44140625" customWidth="1"/>
    <col min="4" max="4" width="13.44140625" customWidth="1"/>
    <col min="5" max="5" width="13.5546875" customWidth="1"/>
    <col min="6" max="6" width="14.44140625" customWidth="1"/>
    <col min="7" max="7" width="12.83203125" customWidth="1"/>
    <col min="8" max="8" width="13.44140625" style="412" customWidth="1"/>
  </cols>
  <sheetData>
    <row r="2" spans="1:8" ht="15" x14ac:dyDescent="0.5">
      <c r="A2" s="276" t="s">
        <v>171</v>
      </c>
      <c r="B2" s="276" t="s">
        <v>430</v>
      </c>
      <c r="C2" s="276"/>
      <c r="D2" s="276"/>
      <c r="E2" s="276"/>
      <c r="F2" s="276"/>
      <c r="G2" s="276"/>
      <c r="H2" s="411"/>
    </row>
    <row r="3" spans="1:8" ht="12.6" thickBot="1" x14ac:dyDescent="0.45"/>
    <row r="4" spans="1:8" s="2" customFormat="1" ht="57.3" thickBot="1" x14ac:dyDescent="0.45">
      <c r="A4" s="161"/>
      <c r="B4" s="415" t="s">
        <v>172</v>
      </c>
      <c r="C4" s="416" t="s">
        <v>63</v>
      </c>
      <c r="D4" s="416" t="s">
        <v>157</v>
      </c>
      <c r="E4" s="416" t="s">
        <v>173</v>
      </c>
      <c r="F4" s="416" t="s">
        <v>159</v>
      </c>
      <c r="G4" s="417" t="s">
        <v>9</v>
      </c>
      <c r="H4" s="330" t="s">
        <v>98</v>
      </c>
    </row>
    <row r="5" spans="1:8" s="2" customFormat="1" ht="26.25" customHeight="1" x14ac:dyDescent="0.4">
      <c r="A5" s="55"/>
      <c r="B5" s="162" t="s">
        <v>174</v>
      </c>
      <c r="C5" s="163">
        <v>6713</v>
      </c>
      <c r="D5" s="163">
        <v>4786</v>
      </c>
      <c r="E5" s="163">
        <v>1857</v>
      </c>
      <c r="F5" s="163">
        <v>17280</v>
      </c>
      <c r="G5" s="164">
        <v>30636</v>
      </c>
      <c r="H5" s="413">
        <v>12103</v>
      </c>
    </row>
    <row r="6" spans="1:8" s="2" customFormat="1" ht="26.25" customHeight="1" x14ac:dyDescent="0.4">
      <c r="A6" s="165"/>
      <c r="B6" s="166" t="s">
        <v>175</v>
      </c>
      <c r="C6" s="167">
        <v>6508</v>
      </c>
      <c r="D6" s="167">
        <v>4201</v>
      </c>
      <c r="E6" s="167">
        <v>1394</v>
      </c>
      <c r="F6" s="167">
        <v>13758</v>
      </c>
      <c r="G6" s="168">
        <v>25861</v>
      </c>
      <c r="H6" s="414">
        <v>12309</v>
      </c>
    </row>
    <row r="7" spans="1:8" s="2" customFormat="1" ht="26.25" customHeight="1" x14ac:dyDescent="0.4">
      <c r="A7" s="169"/>
      <c r="B7" s="166" t="s">
        <v>176</v>
      </c>
      <c r="C7" s="167">
        <v>10803</v>
      </c>
      <c r="D7" s="167">
        <v>6768</v>
      </c>
      <c r="E7" s="167">
        <v>2491</v>
      </c>
      <c r="F7" s="167">
        <v>27647</v>
      </c>
      <c r="G7" s="168">
        <v>47709</v>
      </c>
      <c r="H7" s="414">
        <v>19688</v>
      </c>
    </row>
    <row r="8" spans="1:8" s="2" customFormat="1" ht="26.25" customHeight="1" x14ac:dyDescent="0.4">
      <c r="A8" s="170" t="s">
        <v>177</v>
      </c>
      <c r="B8" s="171" t="s">
        <v>178</v>
      </c>
      <c r="C8" s="167">
        <v>1101</v>
      </c>
      <c r="D8" s="167">
        <v>812</v>
      </c>
      <c r="E8" s="167">
        <v>136</v>
      </c>
      <c r="F8" s="167">
        <v>5987</v>
      </c>
      <c r="G8" s="168">
        <v>8036</v>
      </c>
      <c r="H8" s="414">
        <v>3256</v>
      </c>
    </row>
    <row r="9" spans="1:8" s="2" customFormat="1" ht="26.25" customHeight="1" thickBot="1" x14ac:dyDescent="0.45">
      <c r="A9" s="170" t="s">
        <v>179</v>
      </c>
      <c r="B9" s="171" t="s">
        <v>180</v>
      </c>
      <c r="C9" s="167">
        <v>110</v>
      </c>
      <c r="D9" s="167">
        <v>33</v>
      </c>
      <c r="E9" s="167">
        <v>21</v>
      </c>
      <c r="F9" s="167">
        <v>754</v>
      </c>
      <c r="G9" s="168">
        <v>918</v>
      </c>
      <c r="H9" s="414">
        <v>325</v>
      </c>
    </row>
    <row r="10" spans="1:8" s="2" customFormat="1" ht="24.75" customHeight="1" thickBot="1" x14ac:dyDescent="0.45">
      <c r="B10" s="418" t="s">
        <v>92</v>
      </c>
      <c r="C10" s="419">
        <v>25235</v>
      </c>
      <c r="D10" s="419">
        <v>16600</v>
      </c>
      <c r="E10" s="419">
        <v>5899</v>
      </c>
      <c r="F10" s="419">
        <v>65426</v>
      </c>
      <c r="G10" s="419">
        <v>113160</v>
      </c>
      <c r="H10" s="420">
        <v>47681</v>
      </c>
    </row>
    <row r="11" spans="1:8" x14ac:dyDescent="0.4">
      <c r="B11" s="249" t="s">
        <v>181</v>
      </c>
    </row>
    <row r="13" spans="1:8" x14ac:dyDescent="0.4">
      <c r="B13" s="6" t="s">
        <v>182</v>
      </c>
    </row>
  </sheetData>
  <pageMargins left="0.9055118110236221" right="0.9055118110236221" top="0.35433070866141736" bottom="0.55118110236220474" header="0.31496062992125984" footer="0.31496062992125984"/>
  <pageSetup paperSize="8" scale="88" fitToWidth="0" orientation="portrait"/>
  <headerFooter>
    <oddFooter>&amp;RFonte: Tab. 1F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2:H13"/>
  <sheetViews>
    <sheetView topLeftCell="B1" zoomScaleNormal="100" workbookViewId="0">
      <selection activeCell="G10" sqref="G10"/>
    </sheetView>
  </sheetViews>
  <sheetFormatPr defaultColWidth="8.83203125" defaultRowHeight="12.3" x14ac:dyDescent="0.4"/>
  <cols>
    <col min="1" max="1" width="5" hidden="1" customWidth="1"/>
    <col min="2" max="2" width="28.5546875" customWidth="1"/>
    <col min="3" max="3" width="11.44140625" customWidth="1"/>
    <col min="4" max="4" width="13.44140625" customWidth="1"/>
    <col min="5" max="5" width="13.5546875" customWidth="1"/>
    <col min="6" max="6" width="14.44140625" customWidth="1"/>
    <col min="7" max="7" width="12.83203125" customWidth="1"/>
    <col min="8" max="8" width="13.44140625" style="412" customWidth="1"/>
  </cols>
  <sheetData>
    <row r="2" spans="1:8" ht="15" x14ac:dyDescent="0.5">
      <c r="A2" s="276" t="s">
        <v>171</v>
      </c>
      <c r="B2" s="276" t="s">
        <v>431</v>
      </c>
      <c r="C2" s="276"/>
      <c r="D2" s="276"/>
      <c r="E2" s="276"/>
      <c r="F2" s="276"/>
      <c r="G2" s="276"/>
      <c r="H2" s="411"/>
    </row>
    <row r="3" spans="1:8" ht="12.6" thickBot="1" x14ac:dyDescent="0.45"/>
    <row r="4" spans="1:8" s="2" customFormat="1" ht="57.3" thickBot="1" x14ac:dyDescent="0.45">
      <c r="A4" s="161"/>
      <c r="B4" s="415" t="s">
        <v>172</v>
      </c>
      <c r="C4" s="416" t="s">
        <v>63</v>
      </c>
      <c r="D4" s="416" t="s">
        <v>157</v>
      </c>
      <c r="E4" s="416" t="s">
        <v>173</v>
      </c>
      <c r="F4" s="416" t="s">
        <v>159</v>
      </c>
      <c r="G4" s="417" t="s">
        <v>9</v>
      </c>
      <c r="H4" s="330" t="s">
        <v>98</v>
      </c>
    </row>
    <row r="5" spans="1:8" s="2" customFormat="1" ht="26.25" customHeight="1" x14ac:dyDescent="0.4">
      <c r="A5" s="55"/>
      <c r="B5" s="162" t="s">
        <v>174</v>
      </c>
      <c r="C5" s="422">
        <v>63</v>
      </c>
      <c r="D5" s="422">
        <v>84</v>
      </c>
      <c r="E5" s="422">
        <v>4</v>
      </c>
      <c r="F5" s="422">
        <v>1094</v>
      </c>
      <c r="G5" s="494">
        <v>1245</v>
      </c>
      <c r="H5" s="495">
        <v>148</v>
      </c>
    </row>
    <row r="6" spans="1:8" s="2" customFormat="1" ht="26.25" customHeight="1" x14ac:dyDescent="0.4">
      <c r="A6" s="165"/>
      <c r="B6" s="166" t="s">
        <v>175</v>
      </c>
      <c r="C6" s="424">
        <v>378</v>
      </c>
      <c r="D6" s="424">
        <v>87</v>
      </c>
      <c r="E6" s="424">
        <v>6</v>
      </c>
      <c r="F6" s="424">
        <v>2569</v>
      </c>
      <c r="G6" s="496">
        <v>3040</v>
      </c>
      <c r="H6" s="497">
        <v>318</v>
      </c>
    </row>
    <row r="7" spans="1:8" s="2" customFormat="1" ht="26.25" customHeight="1" x14ac:dyDescent="0.4">
      <c r="A7" s="169"/>
      <c r="B7" s="166" t="s">
        <v>176</v>
      </c>
      <c r="C7" s="424">
        <v>369</v>
      </c>
      <c r="D7" s="424">
        <v>110</v>
      </c>
      <c r="E7" s="424">
        <v>3</v>
      </c>
      <c r="F7" s="424">
        <v>3763</v>
      </c>
      <c r="G7" s="496">
        <v>4245</v>
      </c>
      <c r="H7" s="497">
        <v>417</v>
      </c>
    </row>
    <row r="8" spans="1:8" s="2" customFormat="1" ht="26.25" customHeight="1" x14ac:dyDescent="0.4">
      <c r="A8" s="170" t="s">
        <v>177</v>
      </c>
      <c r="B8" s="166" t="s">
        <v>178</v>
      </c>
      <c r="C8" s="424">
        <v>236</v>
      </c>
      <c r="D8" s="424">
        <v>28</v>
      </c>
      <c r="E8" s="424">
        <v>4</v>
      </c>
      <c r="F8" s="424">
        <v>1009</v>
      </c>
      <c r="G8" s="496">
        <v>1277</v>
      </c>
      <c r="H8" s="497">
        <v>117</v>
      </c>
    </row>
    <row r="9" spans="1:8" s="2" customFormat="1" ht="26.25" customHeight="1" thickBot="1" x14ac:dyDescent="0.45">
      <c r="A9" s="170" t="s">
        <v>179</v>
      </c>
      <c r="B9" s="166" t="s">
        <v>180</v>
      </c>
      <c r="C9" s="424">
        <v>4</v>
      </c>
      <c r="D9" s="424">
        <v>0</v>
      </c>
      <c r="E9" s="424">
        <v>0</v>
      </c>
      <c r="F9" s="424">
        <v>63</v>
      </c>
      <c r="G9" s="496">
        <v>67</v>
      </c>
      <c r="H9" s="498">
        <v>5</v>
      </c>
    </row>
    <row r="10" spans="1:8" s="2" customFormat="1" ht="24.75" customHeight="1" thickBot="1" x14ac:dyDescent="0.45">
      <c r="B10" s="418" t="s">
        <v>92</v>
      </c>
      <c r="C10" s="419">
        <v>1050</v>
      </c>
      <c r="D10" s="419">
        <v>309</v>
      </c>
      <c r="E10" s="419">
        <v>17</v>
      </c>
      <c r="F10" s="419">
        <v>8498</v>
      </c>
      <c r="G10" s="421">
        <v>9874</v>
      </c>
      <c r="H10" s="420">
        <v>1005</v>
      </c>
    </row>
    <row r="11" spans="1:8" x14ac:dyDescent="0.4">
      <c r="B11" s="249" t="s">
        <v>181</v>
      </c>
    </row>
    <row r="13" spans="1:8" x14ac:dyDescent="0.4">
      <c r="B13" s="6" t="s">
        <v>182</v>
      </c>
    </row>
  </sheetData>
  <pageMargins left="0.9055118110236221" right="0.9055118110236221" top="0.35433070866141736" bottom="0.55118110236220474" header="0.31496062992125984" footer="0.31496062992125984"/>
  <pageSetup paperSize="8" scale="88" fitToWidth="0" orientation="portrait" r:id="rId1"/>
  <headerFooter>
    <oddFooter>&amp;RFonte: Tab. 1F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J14"/>
  <sheetViews>
    <sheetView workbookViewId="0"/>
  </sheetViews>
  <sheetFormatPr defaultColWidth="8.83203125" defaultRowHeight="12.3" x14ac:dyDescent="0.4"/>
  <cols>
    <col min="1" max="1" width="28.44140625" customWidth="1"/>
    <col min="2" max="2" width="15.44140625" customWidth="1"/>
    <col min="3" max="3" width="14.5546875" customWidth="1"/>
    <col min="4" max="4" width="12.1640625" style="412" customWidth="1"/>
    <col min="5" max="5" width="12.44140625" customWidth="1"/>
    <col min="6" max="6" width="13.44140625" customWidth="1"/>
    <col min="7" max="7" width="11.1640625" customWidth="1"/>
    <col min="8" max="9" width="9.44140625" customWidth="1"/>
    <col min="10" max="10" width="8.44140625" bestFit="1" customWidth="1"/>
  </cols>
  <sheetData>
    <row r="1" spans="1:10" s="2" customFormat="1" ht="16.5" customHeight="1" x14ac:dyDescent="0.5">
      <c r="B1" s="805"/>
      <c r="C1" s="805"/>
      <c r="D1" s="805"/>
      <c r="E1" s="805"/>
      <c r="F1" s="805"/>
      <c r="G1" s="805"/>
      <c r="H1" s="805"/>
      <c r="I1" s="805"/>
      <c r="J1" s="805"/>
    </row>
    <row r="2" spans="1:10" s="2" customFormat="1" ht="18" customHeight="1" thickBot="1" x14ac:dyDescent="0.55000000000000004">
      <c r="A2" s="805" t="s">
        <v>430</v>
      </c>
      <c r="B2" s="805"/>
      <c r="C2" s="805"/>
      <c r="D2" s="805"/>
      <c r="E2" s="805"/>
      <c r="F2" s="805"/>
      <c r="G2" s="805"/>
      <c r="H2" s="805"/>
      <c r="I2" s="805"/>
    </row>
    <row r="3" spans="1:10" x14ac:dyDescent="0.4">
      <c r="A3" s="806" t="s">
        <v>172</v>
      </c>
      <c r="B3" s="808" t="s">
        <v>183</v>
      </c>
      <c r="C3" s="809"/>
      <c r="D3" s="809"/>
      <c r="E3" s="809"/>
      <c r="F3" s="809"/>
      <c r="G3" s="809"/>
      <c r="H3" s="809"/>
      <c r="I3" s="810"/>
    </row>
    <row r="4" spans="1:10" ht="57.3" thickBot="1" x14ac:dyDescent="0.45">
      <c r="A4" s="807"/>
      <c r="B4" s="426" t="s">
        <v>163</v>
      </c>
      <c r="C4" s="426" t="s">
        <v>164</v>
      </c>
      <c r="D4" s="426" t="s">
        <v>165</v>
      </c>
      <c r="E4" s="426" t="s">
        <v>169</v>
      </c>
      <c r="F4" s="426" t="s">
        <v>170</v>
      </c>
      <c r="G4" s="426" t="s">
        <v>167</v>
      </c>
      <c r="H4" s="426" t="s">
        <v>168</v>
      </c>
      <c r="I4" s="427" t="s">
        <v>30</v>
      </c>
    </row>
    <row r="5" spans="1:10" ht="33" customHeight="1" x14ac:dyDescent="0.4">
      <c r="A5" s="162" t="s">
        <v>174</v>
      </c>
      <c r="B5" s="422">
        <v>467</v>
      </c>
      <c r="C5" s="422">
        <v>1824</v>
      </c>
      <c r="D5" s="422">
        <v>868</v>
      </c>
      <c r="E5" s="422">
        <v>5725</v>
      </c>
      <c r="F5" s="422">
        <v>1144</v>
      </c>
      <c r="G5" s="422">
        <v>258</v>
      </c>
      <c r="H5" s="422">
        <v>87</v>
      </c>
      <c r="I5" s="423">
        <v>10373</v>
      </c>
    </row>
    <row r="6" spans="1:10" ht="33" customHeight="1" x14ac:dyDescent="0.4">
      <c r="A6" s="166" t="s">
        <v>175</v>
      </c>
      <c r="B6" s="424">
        <v>407</v>
      </c>
      <c r="C6" s="424">
        <v>1715</v>
      </c>
      <c r="D6" s="424">
        <v>1147</v>
      </c>
      <c r="E6" s="424">
        <v>11409</v>
      </c>
      <c r="F6" s="424">
        <v>2547</v>
      </c>
      <c r="G6" s="424">
        <v>334</v>
      </c>
      <c r="H6" s="424">
        <v>54</v>
      </c>
      <c r="I6" s="423">
        <v>17613</v>
      </c>
    </row>
    <row r="7" spans="1:10" ht="33" customHeight="1" x14ac:dyDescent="0.4">
      <c r="A7" s="166" t="s">
        <v>176</v>
      </c>
      <c r="B7" s="424">
        <v>650</v>
      </c>
      <c r="C7" s="424">
        <v>2823</v>
      </c>
      <c r="D7" s="424">
        <v>1266</v>
      </c>
      <c r="E7" s="424">
        <v>6413</v>
      </c>
      <c r="F7" s="424">
        <v>986</v>
      </c>
      <c r="G7" s="424">
        <v>333</v>
      </c>
      <c r="H7" s="424">
        <v>106</v>
      </c>
      <c r="I7" s="423">
        <v>12577</v>
      </c>
    </row>
    <row r="8" spans="1:10" ht="33" customHeight="1" x14ac:dyDescent="0.4">
      <c r="A8" s="166" t="s">
        <v>178</v>
      </c>
      <c r="B8" s="424">
        <v>55</v>
      </c>
      <c r="C8" s="424">
        <v>341</v>
      </c>
      <c r="D8" s="424">
        <v>127</v>
      </c>
      <c r="E8" s="424">
        <v>1045</v>
      </c>
      <c r="F8" s="424">
        <v>157</v>
      </c>
      <c r="G8" s="424">
        <v>17</v>
      </c>
      <c r="H8" s="424">
        <v>2</v>
      </c>
      <c r="I8" s="423">
        <v>1744</v>
      </c>
    </row>
    <row r="9" spans="1:10" ht="33" customHeight="1" thickBot="1" x14ac:dyDescent="0.45">
      <c r="A9" s="166" t="s">
        <v>180</v>
      </c>
      <c r="B9" s="424"/>
      <c r="C9" s="424">
        <v>139</v>
      </c>
      <c r="D9" s="424">
        <v>45</v>
      </c>
      <c r="E9" s="424">
        <v>1960</v>
      </c>
      <c r="F9" s="424">
        <v>53</v>
      </c>
      <c r="G9" s="424">
        <v>60</v>
      </c>
      <c r="H9" s="424"/>
      <c r="I9" s="423">
        <v>2257</v>
      </c>
    </row>
    <row r="10" spans="1:10" ht="22.5" customHeight="1" thickBot="1" x14ac:dyDescent="0.45">
      <c r="A10" s="418" t="s">
        <v>9</v>
      </c>
      <c r="B10" s="419">
        <v>1579</v>
      </c>
      <c r="C10" s="419">
        <v>6842</v>
      </c>
      <c r="D10" s="419">
        <v>3453</v>
      </c>
      <c r="E10" s="419">
        <v>26552</v>
      </c>
      <c r="F10" s="419">
        <v>4887</v>
      </c>
      <c r="G10" s="419">
        <v>1002</v>
      </c>
      <c r="H10" s="419">
        <v>249</v>
      </c>
      <c r="I10" s="428">
        <v>44564</v>
      </c>
    </row>
    <row r="11" spans="1:10" x14ac:dyDescent="0.4">
      <c r="A11" s="277" t="s">
        <v>184</v>
      </c>
    </row>
    <row r="12" spans="1:10" x14ac:dyDescent="0.4">
      <c r="A12" s="403" t="s">
        <v>162</v>
      </c>
    </row>
    <row r="14" spans="1:10" x14ac:dyDescent="0.4">
      <c r="A14" s="425" t="s">
        <v>185</v>
      </c>
    </row>
  </sheetData>
  <mergeCells count="4">
    <mergeCell ref="B1:J1"/>
    <mergeCell ref="A2:I2"/>
    <mergeCell ref="A3:A4"/>
    <mergeCell ref="B3:I3"/>
  </mergeCells>
  <pageMargins left="0.51181102362204722" right="0" top="0.78740157480314965" bottom="0" header="0.31496062992125984" footer="0.31496062992125984"/>
  <pageSetup paperSize="8" scale="92" fitToHeight="0" orientation="portrait"/>
  <headerFooter alignWithMargins="0">
    <oddFooter>&amp;RFonte: Tab. 1F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1:T62"/>
  <sheetViews>
    <sheetView tabSelected="1" workbookViewId="0">
      <selection activeCell="V6" sqref="V6"/>
    </sheetView>
  </sheetViews>
  <sheetFormatPr defaultColWidth="8.83203125" defaultRowHeight="12.3" x14ac:dyDescent="0.4"/>
  <cols>
    <col min="1" max="1" width="0.5546875" style="208" customWidth="1"/>
    <col min="2" max="2" width="0.44140625" style="208" customWidth="1"/>
    <col min="3" max="3" width="23.83203125" style="208" customWidth="1"/>
    <col min="4" max="4" width="6.44140625" style="208" hidden="1" customWidth="1"/>
    <col min="5" max="5" width="18.44140625" style="210" customWidth="1"/>
    <col min="6" max="14" width="11.1640625" style="208" hidden="1" customWidth="1"/>
    <col min="15" max="20" width="11.1640625" style="208" customWidth="1"/>
    <col min="21" max="16384" width="8.83203125" style="208"/>
  </cols>
  <sheetData>
    <row r="1" spans="2:20" s="198" customFormat="1" ht="16.5" customHeight="1" x14ac:dyDescent="0.5">
      <c r="C1" s="569" t="s">
        <v>460</v>
      </c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</row>
    <row r="2" spans="2:20" s="198" customFormat="1" ht="18" customHeight="1" x14ac:dyDescent="0.3">
      <c r="E2" s="199"/>
    </row>
    <row r="3" spans="2:20" s="198" customFormat="1" ht="14.25" customHeight="1" x14ac:dyDescent="0.25">
      <c r="C3" s="200" t="s">
        <v>258</v>
      </c>
      <c r="D3" s="201"/>
      <c r="E3" s="814" t="s">
        <v>172</v>
      </c>
      <c r="F3" s="812" t="s">
        <v>199</v>
      </c>
      <c r="G3" s="812"/>
      <c r="H3" s="812"/>
      <c r="I3" s="812" t="s">
        <v>200</v>
      </c>
      <c r="J3" s="812"/>
      <c r="K3" s="812"/>
      <c r="L3" s="812" t="s">
        <v>201</v>
      </c>
      <c r="M3" s="812"/>
      <c r="N3" s="812"/>
      <c r="O3" s="812" t="s">
        <v>259</v>
      </c>
      <c r="P3" s="812"/>
      <c r="Q3" s="812"/>
      <c r="R3" s="812" t="s">
        <v>202</v>
      </c>
      <c r="S3" s="812"/>
      <c r="T3" s="812"/>
    </row>
    <row r="4" spans="2:20" s="198" customFormat="1" ht="11.4" x14ac:dyDescent="0.4">
      <c r="B4" s="202" t="s">
        <v>207</v>
      </c>
      <c r="C4" s="813" t="s">
        <v>174</v>
      </c>
      <c r="D4" s="430" t="s">
        <v>260</v>
      </c>
      <c r="E4" s="814"/>
      <c r="F4" s="429" t="s">
        <v>7</v>
      </c>
      <c r="G4" s="429" t="s">
        <v>8</v>
      </c>
      <c r="H4" s="429" t="s">
        <v>9</v>
      </c>
      <c r="I4" s="429" t="s">
        <v>7</v>
      </c>
      <c r="J4" s="429" t="s">
        <v>8</v>
      </c>
      <c r="K4" s="429" t="s">
        <v>9</v>
      </c>
      <c r="L4" s="429" t="s">
        <v>7</v>
      </c>
      <c r="M4" s="429" t="s">
        <v>8</v>
      </c>
      <c r="N4" s="429" t="s">
        <v>9</v>
      </c>
      <c r="O4" s="429" t="s">
        <v>7</v>
      </c>
      <c r="P4" s="429" t="s">
        <v>8</v>
      </c>
      <c r="Q4" s="429" t="s">
        <v>9</v>
      </c>
      <c r="R4" s="429" t="s">
        <v>7</v>
      </c>
      <c r="S4" s="429" t="s">
        <v>8</v>
      </c>
      <c r="T4" s="429" t="s">
        <v>9</v>
      </c>
    </row>
    <row r="5" spans="2:20" s="198" customFormat="1" ht="11.4" x14ac:dyDescent="0.4">
      <c r="B5" s="203">
        <v>2</v>
      </c>
      <c r="C5" s="813"/>
      <c r="D5" s="431" t="s">
        <v>261</v>
      </c>
      <c r="E5" s="204" t="s">
        <v>208</v>
      </c>
      <c r="F5" s="205">
        <v>464</v>
      </c>
      <c r="G5" s="205">
        <v>751</v>
      </c>
      <c r="H5" s="205">
        <v>1215</v>
      </c>
      <c r="I5" s="205">
        <v>0</v>
      </c>
      <c r="J5" s="205">
        <v>0</v>
      </c>
      <c r="K5" s="205">
        <v>0</v>
      </c>
      <c r="L5" s="205">
        <v>118</v>
      </c>
      <c r="M5" s="205">
        <v>86</v>
      </c>
      <c r="N5" s="205">
        <v>204</v>
      </c>
      <c r="O5" s="205">
        <v>587</v>
      </c>
      <c r="P5" s="205">
        <v>888</v>
      </c>
      <c r="Q5" s="205">
        <v>1475</v>
      </c>
      <c r="R5" s="205">
        <v>14</v>
      </c>
      <c r="S5" s="205">
        <v>14</v>
      </c>
      <c r="T5" s="205">
        <v>28</v>
      </c>
    </row>
    <row r="6" spans="2:20" s="198" customFormat="1" ht="24" x14ac:dyDescent="0.4">
      <c r="B6" s="203">
        <v>3</v>
      </c>
      <c r="C6" s="813"/>
      <c r="D6" s="431" t="s">
        <v>262</v>
      </c>
      <c r="E6" s="204" t="s">
        <v>209</v>
      </c>
      <c r="F6" s="205">
        <v>5118</v>
      </c>
      <c r="G6" s="205">
        <v>6670</v>
      </c>
      <c r="H6" s="205">
        <v>11788</v>
      </c>
      <c r="I6" s="205">
        <v>5</v>
      </c>
      <c r="J6" s="205">
        <v>24</v>
      </c>
      <c r="K6" s="205">
        <v>29</v>
      </c>
      <c r="L6" s="205">
        <v>113</v>
      </c>
      <c r="M6" s="205">
        <v>47</v>
      </c>
      <c r="N6" s="205">
        <v>160</v>
      </c>
      <c r="O6" s="205">
        <v>4957</v>
      </c>
      <c r="P6" s="205">
        <v>6811</v>
      </c>
      <c r="Q6" s="205">
        <v>11768</v>
      </c>
      <c r="R6" s="205">
        <v>27</v>
      </c>
      <c r="S6" s="205">
        <v>29</v>
      </c>
      <c r="T6" s="205">
        <v>56</v>
      </c>
    </row>
    <row r="7" spans="2:20" s="198" customFormat="1" ht="11.4" x14ac:dyDescent="0.4">
      <c r="B7" s="203">
        <v>4</v>
      </c>
      <c r="C7" s="813"/>
      <c r="D7" s="431" t="s">
        <v>263</v>
      </c>
      <c r="E7" s="204" t="s">
        <v>210</v>
      </c>
      <c r="F7" s="205">
        <v>41</v>
      </c>
      <c r="G7" s="205">
        <v>18</v>
      </c>
      <c r="H7" s="205">
        <v>59</v>
      </c>
      <c r="I7" s="205">
        <v>0</v>
      </c>
      <c r="J7" s="205">
        <v>0</v>
      </c>
      <c r="K7" s="205">
        <v>0</v>
      </c>
      <c r="L7" s="205">
        <v>11</v>
      </c>
      <c r="M7" s="205">
        <v>6</v>
      </c>
      <c r="N7" s="205">
        <v>17</v>
      </c>
      <c r="O7" s="205">
        <v>38</v>
      </c>
      <c r="P7" s="205">
        <v>20</v>
      </c>
      <c r="Q7" s="205">
        <v>58</v>
      </c>
      <c r="R7" s="205">
        <v>40</v>
      </c>
      <c r="S7" s="205">
        <v>25</v>
      </c>
      <c r="T7" s="205">
        <v>65</v>
      </c>
    </row>
    <row r="8" spans="2:20" s="198" customFormat="1" ht="16.2" x14ac:dyDescent="0.4">
      <c r="B8" s="203">
        <v>5</v>
      </c>
      <c r="C8" s="813"/>
      <c r="D8" s="431" t="s">
        <v>264</v>
      </c>
      <c r="E8" s="204" t="s">
        <v>211</v>
      </c>
      <c r="F8" s="205">
        <v>190</v>
      </c>
      <c r="G8" s="205">
        <v>201</v>
      </c>
      <c r="H8" s="205">
        <v>391</v>
      </c>
      <c r="I8" s="205">
        <v>0</v>
      </c>
      <c r="J8" s="205">
        <v>0</v>
      </c>
      <c r="K8" s="205">
        <v>0</v>
      </c>
      <c r="L8" s="205">
        <v>21</v>
      </c>
      <c r="M8" s="205">
        <v>8</v>
      </c>
      <c r="N8" s="205">
        <v>29</v>
      </c>
      <c r="O8" s="205">
        <v>185</v>
      </c>
      <c r="P8" s="205">
        <v>203</v>
      </c>
      <c r="Q8" s="205">
        <v>388</v>
      </c>
      <c r="R8" s="205">
        <v>7</v>
      </c>
      <c r="S8" s="205">
        <v>13</v>
      </c>
      <c r="T8" s="205">
        <v>20</v>
      </c>
    </row>
    <row r="9" spans="2:20" s="198" customFormat="1" ht="11.4" x14ac:dyDescent="0.4">
      <c r="B9" s="203">
        <v>18</v>
      </c>
      <c r="C9" s="813"/>
      <c r="D9" s="431" t="s">
        <v>265</v>
      </c>
      <c r="E9" s="204" t="s">
        <v>212</v>
      </c>
      <c r="F9" s="205">
        <v>40</v>
      </c>
      <c r="G9" s="205">
        <v>98</v>
      </c>
      <c r="H9" s="205">
        <v>138</v>
      </c>
      <c r="I9" s="205">
        <v>0</v>
      </c>
      <c r="J9" s="205">
        <v>0</v>
      </c>
      <c r="K9" s="205">
        <v>0</v>
      </c>
      <c r="L9" s="205">
        <v>20</v>
      </c>
      <c r="M9" s="205">
        <v>16</v>
      </c>
      <c r="N9" s="205">
        <v>36</v>
      </c>
      <c r="O9" s="205">
        <v>68</v>
      </c>
      <c r="P9" s="205">
        <v>140</v>
      </c>
      <c r="Q9" s="205">
        <v>208</v>
      </c>
      <c r="R9" s="205">
        <v>11</v>
      </c>
      <c r="S9" s="205">
        <v>23</v>
      </c>
      <c r="T9" s="205">
        <v>34</v>
      </c>
    </row>
    <row r="10" spans="2:20" s="198" customFormat="1" ht="11.4" x14ac:dyDescent="0.4">
      <c r="B10" s="203">
        <v>20</v>
      </c>
      <c r="C10" s="813"/>
      <c r="D10" s="431" t="s">
        <v>266</v>
      </c>
      <c r="E10" s="204" t="s">
        <v>213</v>
      </c>
      <c r="F10" s="205">
        <v>1417</v>
      </c>
      <c r="G10" s="205">
        <v>1582</v>
      </c>
      <c r="H10" s="205">
        <v>2999</v>
      </c>
      <c r="I10" s="205">
        <v>3</v>
      </c>
      <c r="J10" s="205">
        <v>3</v>
      </c>
      <c r="K10" s="205">
        <v>6</v>
      </c>
      <c r="L10" s="205">
        <v>41</v>
      </c>
      <c r="M10" s="205">
        <v>17</v>
      </c>
      <c r="N10" s="205">
        <v>58</v>
      </c>
      <c r="O10" s="205">
        <v>1300</v>
      </c>
      <c r="P10" s="205">
        <v>1625</v>
      </c>
      <c r="Q10" s="205">
        <v>2925</v>
      </c>
      <c r="R10" s="205">
        <v>35</v>
      </c>
      <c r="S10" s="205">
        <v>30</v>
      </c>
      <c r="T10" s="205">
        <v>65</v>
      </c>
    </row>
    <row r="11" spans="2:20" s="198" customFormat="1" ht="11.4" x14ac:dyDescent="0.4">
      <c r="B11" s="203">
        <v>23</v>
      </c>
      <c r="C11" s="813"/>
      <c r="D11" s="431" t="s">
        <v>267</v>
      </c>
      <c r="E11" s="204" t="s">
        <v>214</v>
      </c>
      <c r="F11" s="205">
        <v>494</v>
      </c>
      <c r="G11" s="205">
        <v>494</v>
      </c>
      <c r="H11" s="205">
        <v>988</v>
      </c>
      <c r="I11" s="205">
        <v>0</v>
      </c>
      <c r="J11" s="205">
        <v>1</v>
      </c>
      <c r="K11" s="205">
        <v>1</v>
      </c>
      <c r="L11" s="205">
        <v>40</v>
      </c>
      <c r="M11" s="205">
        <v>25</v>
      </c>
      <c r="N11" s="205">
        <v>65</v>
      </c>
      <c r="O11" s="205">
        <v>431</v>
      </c>
      <c r="P11" s="205">
        <v>538</v>
      </c>
      <c r="Q11" s="205">
        <v>969</v>
      </c>
      <c r="R11" s="205">
        <v>50</v>
      </c>
      <c r="S11" s="205">
        <v>33</v>
      </c>
      <c r="T11" s="205">
        <v>83</v>
      </c>
    </row>
    <row r="12" spans="2:20" s="198" customFormat="1" ht="16.2" x14ac:dyDescent="0.4">
      <c r="B12" s="203">
        <v>26</v>
      </c>
      <c r="C12" s="813"/>
      <c r="D12" s="431" t="s">
        <v>268</v>
      </c>
      <c r="E12" s="204" t="s">
        <v>215</v>
      </c>
      <c r="F12" s="205">
        <v>613</v>
      </c>
      <c r="G12" s="205">
        <v>1030</v>
      </c>
      <c r="H12" s="205">
        <v>1643</v>
      </c>
      <c r="I12" s="205">
        <v>0</v>
      </c>
      <c r="J12" s="205">
        <v>0</v>
      </c>
      <c r="K12" s="205">
        <v>0</v>
      </c>
      <c r="L12" s="205">
        <v>24</v>
      </c>
      <c r="M12" s="205">
        <v>13</v>
      </c>
      <c r="N12" s="205">
        <v>37</v>
      </c>
      <c r="O12" s="205">
        <v>610</v>
      </c>
      <c r="P12" s="205">
        <v>1135</v>
      </c>
      <c r="Q12" s="205">
        <v>1745</v>
      </c>
      <c r="R12" s="205">
        <v>156</v>
      </c>
      <c r="S12" s="205">
        <v>102</v>
      </c>
      <c r="T12" s="205">
        <v>258</v>
      </c>
    </row>
    <row r="13" spans="2:20" s="198" customFormat="1" ht="11.4" x14ac:dyDescent="0.4">
      <c r="B13" s="203">
        <v>29</v>
      </c>
      <c r="C13" s="813"/>
      <c r="D13" s="431" t="s">
        <v>269</v>
      </c>
      <c r="E13" s="204" t="s">
        <v>216</v>
      </c>
      <c r="F13" s="205">
        <v>470</v>
      </c>
      <c r="G13" s="205">
        <v>360</v>
      </c>
      <c r="H13" s="205">
        <v>830</v>
      </c>
      <c r="I13" s="205">
        <v>1</v>
      </c>
      <c r="J13" s="205">
        <v>0</v>
      </c>
      <c r="K13" s="205">
        <v>1</v>
      </c>
      <c r="L13" s="205">
        <v>52</v>
      </c>
      <c r="M13" s="205">
        <v>25</v>
      </c>
      <c r="N13" s="205">
        <v>77</v>
      </c>
      <c r="O13" s="205">
        <v>457</v>
      </c>
      <c r="P13" s="205">
        <v>436</v>
      </c>
      <c r="Q13" s="205">
        <v>893</v>
      </c>
      <c r="R13" s="205">
        <v>94</v>
      </c>
      <c r="S13" s="205">
        <v>65</v>
      </c>
      <c r="T13" s="205">
        <v>159</v>
      </c>
    </row>
    <row r="14" spans="2:20" s="198" customFormat="1" ht="11.4" x14ac:dyDescent="0.4">
      <c r="B14" s="203">
        <v>31</v>
      </c>
      <c r="C14" s="813"/>
      <c r="D14" s="431" t="s">
        <v>270</v>
      </c>
      <c r="E14" s="204" t="s">
        <v>217</v>
      </c>
      <c r="F14" s="205">
        <v>276</v>
      </c>
      <c r="G14" s="205">
        <v>264</v>
      </c>
      <c r="H14" s="205">
        <v>540</v>
      </c>
      <c r="I14" s="205">
        <v>1</v>
      </c>
      <c r="J14" s="205">
        <v>1</v>
      </c>
      <c r="K14" s="205">
        <v>2</v>
      </c>
      <c r="L14" s="205">
        <v>23</v>
      </c>
      <c r="M14" s="205">
        <v>10</v>
      </c>
      <c r="N14" s="205">
        <v>33</v>
      </c>
      <c r="O14" s="205">
        <v>308</v>
      </c>
      <c r="P14" s="205">
        <v>326</v>
      </c>
      <c r="Q14" s="205">
        <v>634</v>
      </c>
      <c r="R14" s="205">
        <v>4</v>
      </c>
      <c r="S14" s="205">
        <v>2</v>
      </c>
      <c r="T14" s="205">
        <v>6</v>
      </c>
    </row>
    <row r="15" spans="2:20" s="198" customFormat="1" ht="11.4" x14ac:dyDescent="0.4">
      <c r="B15" s="203">
        <v>32</v>
      </c>
      <c r="C15" s="813"/>
      <c r="D15" s="431" t="s">
        <v>271</v>
      </c>
      <c r="E15" s="204" t="s">
        <v>218</v>
      </c>
      <c r="F15" s="205">
        <v>90</v>
      </c>
      <c r="G15" s="205">
        <v>110</v>
      </c>
      <c r="H15" s="205">
        <v>200</v>
      </c>
      <c r="I15" s="205">
        <v>0</v>
      </c>
      <c r="J15" s="205">
        <v>0</v>
      </c>
      <c r="K15" s="205">
        <v>0</v>
      </c>
      <c r="L15" s="205">
        <v>38</v>
      </c>
      <c r="M15" s="205">
        <v>34</v>
      </c>
      <c r="N15" s="205">
        <v>72</v>
      </c>
      <c r="O15" s="205">
        <v>108</v>
      </c>
      <c r="P15" s="205">
        <v>146</v>
      </c>
      <c r="Q15" s="205">
        <v>254</v>
      </c>
      <c r="R15" s="205">
        <v>18</v>
      </c>
      <c r="S15" s="205">
        <v>4</v>
      </c>
      <c r="T15" s="205">
        <v>22</v>
      </c>
    </row>
    <row r="16" spans="2:20" s="198" customFormat="1" ht="16.2" x14ac:dyDescent="0.4">
      <c r="B16" s="203">
        <v>34</v>
      </c>
      <c r="C16" s="813"/>
      <c r="D16" s="431" t="s">
        <v>272</v>
      </c>
      <c r="E16" s="204" t="s">
        <v>219</v>
      </c>
      <c r="F16" s="205">
        <v>576</v>
      </c>
      <c r="G16" s="205">
        <v>700</v>
      </c>
      <c r="H16" s="205">
        <v>1276</v>
      </c>
      <c r="I16" s="205">
        <v>1</v>
      </c>
      <c r="J16" s="205">
        <v>0</v>
      </c>
      <c r="K16" s="205">
        <v>1</v>
      </c>
      <c r="L16" s="205">
        <v>53</v>
      </c>
      <c r="M16" s="205">
        <v>40</v>
      </c>
      <c r="N16" s="205">
        <v>93</v>
      </c>
      <c r="O16" s="205">
        <v>546</v>
      </c>
      <c r="P16" s="205">
        <v>706</v>
      </c>
      <c r="Q16" s="205">
        <v>1252</v>
      </c>
      <c r="R16" s="205">
        <v>52</v>
      </c>
      <c r="S16" s="205">
        <v>59</v>
      </c>
      <c r="T16" s="205">
        <v>111</v>
      </c>
    </row>
    <row r="17" spans="2:20" s="198" customFormat="1" ht="11.4" x14ac:dyDescent="0.4">
      <c r="B17" s="203">
        <v>44</v>
      </c>
      <c r="C17" s="813"/>
      <c r="D17" s="431" t="s">
        <v>273</v>
      </c>
      <c r="E17" s="204" t="s">
        <v>220</v>
      </c>
      <c r="F17" s="205">
        <v>3195</v>
      </c>
      <c r="G17" s="205">
        <v>3372</v>
      </c>
      <c r="H17" s="205">
        <v>6567</v>
      </c>
      <c r="I17" s="205">
        <v>1</v>
      </c>
      <c r="J17" s="205">
        <v>0</v>
      </c>
      <c r="K17" s="205">
        <v>1</v>
      </c>
      <c r="L17" s="205">
        <v>114</v>
      </c>
      <c r="M17" s="205">
        <v>50</v>
      </c>
      <c r="N17" s="205">
        <v>164</v>
      </c>
      <c r="O17" s="205">
        <v>3218</v>
      </c>
      <c r="P17" s="205">
        <v>3614</v>
      </c>
      <c r="Q17" s="205">
        <v>6832</v>
      </c>
      <c r="R17" s="205">
        <v>127</v>
      </c>
      <c r="S17" s="205">
        <v>108</v>
      </c>
      <c r="T17" s="205">
        <v>235</v>
      </c>
    </row>
    <row r="18" spans="2:20" s="198" customFormat="1" ht="11.4" x14ac:dyDescent="0.4">
      <c r="B18" s="203">
        <v>48</v>
      </c>
      <c r="C18" s="813"/>
      <c r="D18" s="431" t="s">
        <v>274</v>
      </c>
      <c r="E18" s="204" t="s">
        <v>221</v>
      </c>
      <c r="F18" s="205">
        <v>325</v>
      </c>
      <c r="G18" s="205">
        <v>450</v>
      </c>
      <c r="H18" s="205">
        <v>775</v>
      </c>
      <c r="I18" s="205">
        <v>0</v>
      </c>
      <c r="J18" s="205">
        <v>0</v>
      </c>
      <c r="K18" s="205">
        <v>0</v>
      </c>
      <c r="L18" s="205">
        <v>33</v>
      </c>
      <c r="M18" s="205">
        <v>16</v>
      </c>
      <c r="N18" s="205">
        <v>49</v>
      </c>
      <c r="O18" s="205">
        <v>362</v>
      </c>
      <c r="P18" s="205">
        <v>565</v>
      </c>
      <c r="Q18" s="205">
        <v>927</v>
      </c>
      <c r="R18" s="205">
        <v>17</v>
      </c>
      <c r="S18" s="205">
        <v>9</v>
      </c>
      <c r="T18" s="205">
        <v>26</v>
      </c>
    </row>
    <row r="19" spans="2:20" s="198" customFormat="1" ht="11.4" x14ac:dyDescent="0.4">
      <c r="B19" s="203">
        <v>49</v>
      </c>
      <c r="C19" s="813"/>
      <c r="D19" s="431" t="s">
        <v>275</v>
      </c>
      <c r="E19" s="204" t="s">
        <v>222</v>
      </c>
      <c r="F19" s="205">
        <v>68</v>
      </c>
      <c r="G19" s="205">
        <v>123</v>
      </c>
      <c r="H19" s="205">
        <v>191</v>
      </c>
      <c r="I19" s="205">
        <v>0</v>
      </c>
      <c r="J19" s="205">
        <v>0</v>
      </c>
      <c r="K19" s="205">
        <v>0</v>
      </c>
      <c r="L19" s="205">
        <v>13</v>
      </c>
      <c r="M19" s="205">
        <v>5</v>
      </c>
      <c r="N19" s="205">
        <v>18</v>
      </c>
      <c r="O19" s="205">
        <v>63</v>
      </c>
      <c r="P19" s="205">
        <v>136</v>
      </c>
      <c r="Q19" s="205">
        <v>199</v>
      </c>
      <c r="R19" s="205">
        <v>47</v>
      </c>
      <c r="S19" s="205">
        <v>30</v>
      </c>
      <c r="T19" s="205">
        <v>77</v>
      </c>
    </row>
    <row r="20" spans="2:20" s="198" customFormat="1" ht="16.2" x14ac:dyDescent="0.4">
      <c r="B20" s="203">
        <v>51</v>
      </c>
      <c r="C20" s="813"/>
      <c r="D20" s="431" t="s">
        <v>276</v>
      </c>
      <c r="E20" s="204" t="s">
        <v>223</v>
      </c>
      <c r="F20" s="205">
        <v>44</v>
      </c>
      <c r="G20" s="205">
        <v>67</v>
      </c>
      <c r="H20" s="205">
        <v>111</v>
      </c>
      <c r="I20" s="205">
        <v>1</v>
      </c>
      <c r="J20" s="205">
        <v>0</v>
      </c>
      <c r="K20" s="205">
        <v>1</v>
      </c>
      <c r="L20" s="205">
        <v>2</v>
      </c>
      <c r="M20" s="205">
        <v>0</v>
      </c>
      <c r="N20" s="205">
        <v>2</v>
      </c>
      <c r="O20" s="205">
        <v>42</v>
      </c>
      <c r="P20" s="205">
        <v>67</v>
      </c>
      <c r="Q20" s="205">
        <v>109</v>
      </c>
      <c r="R20" s="205">
        <v>0</v>
      </c>
      <c r="S20" s="205">
        <v>0</v>
      </c>
      <c r="T20" s="205">
        <v>0</v>
      </c>
    </row>
    <row r="21" spans="2:20" s="198" customFormat="1" ht="11.4" x14ac:dyDescent="0.25">
      <c r="B21" s="206"/>
      <c r="C21" s="811"/>
      <c r="D21" s="811"/>
      <c r="E21" s="432" t="s">
        <v>9</v>
      </c>
      <c r="F21" s="433">
        <v>13421</v>
      </c>
      <c r="G21" s="433">
        <v>16290</v>
      </c>
      <c r="H21" s="433">
        <v>29711</v>
      </c>
      <c r="I21" s="433">
        <v>13</v>
      </c>
      <c r="J21" s="433">
        <v>29</v>
      </c>
      <c r="K21" s="433">
        <v>42</v>
      </c>
      <c r="L21" s="433">
        <v>716</v>
      </c>
      <c r="M21" s="433">
        <v>398</v>
      </c>
      <c r="N21" s="433">
        <v>1114</v>
      </c>
      <c r="O21" s="433">
        <v>13280</v>
      </c>
      <c r="P21" s="433">
        <v>17356</v>
      </c>
      <c r="Q21" s="433">
        <v>30636</v>
      </c>
      <c r="R21" s="433">
        <v>699</v>
      </c>
      <c r="S21" s="433">
        <v>546</v>
      </c>
      <c r="T21" s="433">
        <v>1245</v>
      </c>
    </row>
    <row r="22" spans="2:20" s="198" customFormat="1" ht="11.4" x14ac:dyDescent="0.4">
      <c r="B22" s="203">
        <v>6</v>
      </c>
      <c r="C22" s="813" t="s">
        <v>175</v>
      </c>
      <c r="D22" s="431" t="s">
        <v>277</v>
      </c>
      <c r="E22" s="204" t="s">
        <v>224</v>
      </c>
      <c r="F22" s="205">
        <v>508</v>
      </c>
      <c r="G22" s="205">
        <v>118</v>
      </c>
      <c r="H22" s="205">
        <v>626</v>
      </c>
      <c r="I22" s="205">
        <v>4</v>
      </c>
      <c r="J22" s="205">
        <v>0</v>
      </c>
      <c r="K22" s="205">
        <v>4</v>
      </c>
      <c r="L22" s="205">
        <v>71</v>
      </c>
      <c r="M22" s="205">
        <v>12</v>
      </c>
      <c r="N22" s="205">
        <v>83</v>
      </c>
      <c r="O22" s="205">
        <v>655</v>
      </c>
      <c r="P22" s="205">
        <v>180</v>
      </c>
      <c r="Q22" s="205">
        <v>835</v>
      </c>
      <c r="R22" s="205">
        <v>27</v>
      </c>
      <c r="S22" s="205">
        <v>15</v>
      </c>
      <c r="T22" s="205">
        <v>42</v>
      </c>
    </row>
    <row r="23" spans="2:20" s="198" customFormat="1" ht="11.4" x14ac:dyDescent="0.4">
      <c r="B23" s="203">
        <v>8</v>
      </c>
      <c r="C23" s="813"/>
      <c r="D23" s="431" t="s">
        <v>278</v>
      </c>
      <c r="E23" s="204" t="s">
        <v>225</v>
      </c>
      <c r="F23" s="205">
        <v>4400</v>
      </c>
      <c r="G23" s="205">
        <v>1681</v>
      </c>
      <c r="H23" s="205">
        <v>6081</v>
      </c>
      <c r="I23" s="205">
        <v>1</v>
      </c>
      <c r="J23" s="205">
        <v>1</v>
      </c>
      <c r="K23" s="205">
        <v>2</v>
      </c>
      <c r="L23" s="205">
        <v>475</v>
      </c>
      <c r="M23" s="205">
        <v>77</v>
      </c>
      <c r="N23" s="205">
        <v>552</v>
      </c>
      <c r="O23" s="205">
        <v>4542</v>
      </c>
      <c r="P23" s="205">
        <v>1939</v>
      </c>
      <c r="Q23" s="205">
        <v>6481</v>
      </c>
      <c r="R23" s="205">
        <v>68</v>
      </c>
      <c r="S23" s="205">
        <v>65</v>
      </c>
      <c r="T23" s="205">
        <v>133</v>
      </c>
    </row>
    <row r="24" spans="2:20" s="198" customFormat="1" ht="11.4" x14ac:dyDescent="0.4">
      <c r="B24" s="203">
        <v>9</v>
      </c>
      <c r="C24" s="813"/>
      <c r="D24" s="431" t="s">
        <v>279</v>
      </c>
      <c r="E24" s="204" t="s">
        <v>226</v>
      </c>
      <c r="F24" s="205">
        <v>240</v>
      </c>
      <c r="G24" s="205">
        <v>52</v>
      </c>
      <c r="H24" s="205">
        <v>292</v>
      </c>
      <c r="I24" s="205">
        <v>0</v>
      </c>
      <c r="J24" s="205">
        <v>0</v>
      </c>
      <c r="K24" s="205">
        <v>0</v>
      </c>
      <c r="L24" s="205">
        <v>73</v>
      </c>
      <c r="M24" s="205">
        <v>20</v>
      </c>
      <c r="N24" s="205">
        <v>93</v>
      </c>
      <c r="O24" s="205">
        <v>340</v>
      </c>
      <c r="P24" s="205">
        <v>94</v>
      </c>
      <c r="Q24" s="205">
        <v>434</v>
      </c>
      <c r="R24" s="205">
        <v>53</v>
      </c>
      <c r="S24" s="205">
        <v>52</v>
      </c>
      <c r="T24" s="205">
        <v>105</v>
      </c>
    </row>
    <row r="25" spans="2:20" s="198" customFormat="1" ht="11.4" x14ac:dyDescent="0.4">
      <c r="B25" s="203">
        <v>10</v>
      </c>
      <c r="C25" s="813"/>
      <c r="D25" s="431" t="s">
        <v>280</v>
      </c>
      <c r="E25" s="204" t="s">
        <v>227</v>
      </c>
      <c r="F25" s="205">
        <v>207</v>
      </c>
      <c r="G25" s="205">
        <v>162</v>
      </c>
      <c r="H25" s="205">
        <v>369</v>
      </c>
      <c r="I25" s="205">
        <v>0</v>
      </c>
      <c r="J25" s="205">
        <v>0</v>
      </c>
      <c r="K25" s="205">
        <v>0</v>
      </c>
      <c r="L25" s="205">
        <v>27</v>
      </c>
      <c r="M25" s="205">
        <v>10</v>
      </c>
      <c r="N25" s="205">
        <v>37</v>
      </c>
      <c r="O25" s="205">
        <v>249</v>
      </c>
      <c r="P25" s="205">
        <v>211</v>
      </c>
      <c r="Q25" s="205">
        <v>460</v>
      </c>
      <c r="R25" s="205">
        <v>2</v>
      </c>
      <c r="S25" s="205">
        <v>4</v>
      </c>
      <c r="T25" s="205">
        <v>6</v>
      </c>
    </row>
    <row r="26" spans="2:20" s="198" customFormat="1" ht="16.2" x14ac:dyDescent="0.4">
      <c r="B26" s="203">
        <v>11</v>
      </c>
      <c r="C26" s="813"/>
      <c r="D26" s="431" t="s">
        <v>281</v>
      </c>
      <c r="E26" s="204" t="s">
        <v>228</v>
      </c>
      <c r="F26" s="205">
        <v>327</v>
      </c>
      <c r="G26" s="205">
        <v>168</v>
      </c>
      <c r="H26" s="205">
        <v>495</v>
      </c>
      <c r="I26" s="205">
        <v>0</v>
      </c>
      <c r="J26" s="205">
        <v>0</v>
      </c>
      <c r="K26" s="205">
        <v>0</v>
      </c>
      <c r="L26" s="205">
        <v>52</v>
      </c>
      <c r="M26" s="205">
        <v>5</v>
      </c>
      <c r="N26" s="205">
        <v>57</v>
      </c>
      <c r="O26" s="205">
        <v>380</v>
      </c>
      <c r="P26" s="205">
        <v>185</v>
      </c>
      <c r="Q26" s="205">
        <v>565</v>
      </c>
      <c r="R26" s="205">
        <v>17</v>
      </c>
      <c r="S26" s="205">
        <v>21</v>
      </c>
      <c r="T26" s="205">
        <v>38</v>
      </c>
    </row>
    <row r="27" spans="2:20" s="198" customFormat="1" ht="11.4" x14ac:dyDescent="0.4">
      <c r="B27" s="203">
        <v>12</v>
      </c>
      <c r="C27" s="813"/>
      <c r="D27" s="431" t="s">
        <v>282</v>
      </c>
      <c r="E27" s="204" t="s">
        <v>229</v>
      </c>
      <c r="F27" s="205">
        <v>261</v>
      </c>
      <c r="G27" s="205">
        <v>113</v>
      </c>
      <c r="H27" s="205">
        <v>374</v>
      </c>
      <c r="I27" s="205">
        <v>0</v>
      </c>
      <c r="J27" s="205">
        <v>0</v>
      </c>
      <c r="K27" s="205">
        <v>0</v>
      </c>
      <c r="L27" s="205">
        <v>61</v>
      </c>
      <c r="M27" s="205">
        <v>3</v>
      </c>
      <c r="N27" s="205">
        <v>64</v>
      </c>
      <c r="O27" s="205">
        <v>303</v>
      </c>
      <c r="P27" s="205">
        <v>129</v>
      </c>
      <c r="Q27" s="205">
        <v>432</v>
      </c>
      <c r="R27" s="205">
        <v>2</v>
      </c>
      <c r="S27" s="205">
        <v>2</v>
      </c>
      <c r="T27" s="205">
        <v>4</v>
      </c>
    </row>
    <row r="28" spans="2:20" s="198" customFormat="1" ht="11.4" x14ac:dyDescent="0.4">
      <c r="B28" s="203">
        <v>13</v>
      </c>
      <c r="C28" s="813"/>
      <c r="D28" s="431" t="s">
        <v>283</v>
      </c>
      <c r="E28" s="204" t="s">
        <v>230</v>
      </c>
      <c r="F28" s="205">
        <v>592</v>
      </c>
      <c r="G28" s="205">
        <v>234</v>
      </c>
      <c r="H28" s="205">
        <v>826</v>
      </c>
      <c r="I28" s="205">
        <v>0</v>
      </c>
      <c r="J28" s="205">
        <v>1</v>
      </c>
      <c r="K28" s="205">
        <v>1</v>
      </c>
      <c r="L28" s="205">
        <v>66</v>
      </c>
      <c r="M28" s="205">
        <v>11</v>
      </c>
      <c r="N28" s="205">
        <v>77</v>
      </c>
      <c r="O28" s="205">
        <v>700</v>
      </c>
      <c r="P28" s="205">
        <v>303</v>
      </c>
      <c r="Q28" s="205">
        <v>1003</v>
      </c>
      <c r="R28" s="205">
        <v>29</v>
      </c>
      <c r="S28" s="205">
        <v>48</v>
      </c>
      <c r="T28" s="205">
        <v>77</v>
      </c>
    </row>
    <row r="29" spans="2:20" s="198" customFormat="1" ht="11.4" x14ac:dyDescent="0.4">
      <c r="B29" s="203">
        <v>14</v>
      </c>
      <c r="C29" s="813"/>
      <c r="D29" s="431" t="s">
        <v>284</v>
      </c>
      <c r="E29" s="204" t="s">
        <v>231</v>
      </c>
      <c r="F29" s="205">
        <v>1909</v>
      </c>
      <c r="G29" s="205">
        <v>2876</v>
      </c>
      <c r="H29" s="205">
        <v>4785</v>
      </c>
      <c r="I29" s="205">
        <v>1</v>
      </c>
      <c r="J29" s="205">
        <v>0</v>
      </c>
      <c r="K29" s="205">
        <v>1</v>
      </c>
      <c r="L29" s="205">
        <v>136</v>
      </c>
      <c r="M29" s="205">
        <v>73</v>
      </c>
      <c r="N29" s="205">
        <v>209</v>
      </c>
      <c r="O29" s="205">
        <v>1848</v>
      </c>
      <c r="P29" s="205">
        <v>3220</v>
      </c>
      <c r="Q29" s="205">
        <v>5068</v>
      </c>
      <c r="R29" s="205">
        <v>524</v>
      </c>
      <c r="S29" s="205">
        <v>234</v>
      </c>
      <c r="T29" s="205">
        <v>758</v>
      </c>
    </row>
    <row r="30" spans="2:20" s="198" customFormat="1" ht="11.4" x14ac:dyDescent="0.4">
      <c r="B30" s="203">
        <v>22</v>
      </c>
      <c r="C30" s="813"/>
      <c r="D30" s="431" t="s">
        <v>285</v>
      </c>
      <c r="E30" s="204" t="s">
        <v>232</v>
      </c>
      <c r="F30" s="205">
        <v>671</v>
      </c>
      <c r="G30" s="205">
        <v>221</v>
      </c>
      <c r="H30" s="205">
        <v>892</v>
      </c>
      <c r="I30" s="205">
        <v>0</v>
      </c>
      <c r="J30" s="205">
        <v>0</v>
      </c>
      <c r="K30" s="205">
        <v>0</v>
      </c>
      <c r="L30" s="205">
        <v>69</v>
      </c>
      <c r="M30" s="205">
        <v>9</v>
      </c>
      <c r="N30" s="205">
        <v>78</v>
      </c>
      <c r="O30" s="205">
        <v>738</v>
      </c>
      <c r="P30" s="205">
        <v>260</v>
      </c>
      <c r="Q30" s="205">
        <v>998</v>
      </c>
      <c r="R30" s="205">
        <v>2</v>
      </c>
      <c r="S30" s="205">
        <v>2</v>
      </c>
      <c r="T30" s="205">
        <v>4</v>
      </c>
    </row>
    <row r="31" spans="2:20" s="198" customFormat="1" ht="11.4" x14ac:dyDescent="0.4">
      <c r="B31" s="203">
        <v>36</v>
      </c>
      <c r="C31" s="813"/>
      <c r="D31" s="431" t="s">
        <v>286</v>
      </c>
      <c r="E31" s="204" t="s">
        <v>233</v>
      </c>
      <c r="F31" s="205">
        <v>1146</v>
      </c>
      <c r="G31" s="205">
        <v>650</v>
      </c>
      <c r="H31" s="205">
        <v>1796</v>
      </c>
      <c r="I31" s="205">
        <v>0</v>
      </c>
      <c r="J31" s="205">
        <v>0</v>
      </c>
      <c r="K31" s="205">
        <v>0</v>
      </c>
      <c r="L31" s="205">
        <v>105</v>
      </c>
      <c r="M31" s="205">
        <v>43</v>
      </c>
      <c r="N31" s="205">
        <v>148</v>
      </c>
      <c r="O31" s="205">
        <v>1225</v>
      </c>
      <c r="P31" s="205">
        <v>752</v>
      </c>
      <c r="Q31" s="205">
        <v>1977</v>
      </c>
      <c r="R31" s="205">
        <v>460</v>
      </c>
      <c r="S31" s="205">
        <v>399</v>
      </c>
      <c r="T31" s="205">
        <v>859</v>
      </c>
    </row>
    <row r="32" spans="2:20" s="198" customFormat="1" ht="11.4" x14ac:dyDescent="0.4">
      <c r="B32" s="203">
        <v>40</v>
      </c>
      <c r="C32" s="813"/>
      <c r="D32" s="431" t="s">
        <v>287</v>
      </c>
      <c r="E32" s="204" t="s">
        <v>234</v>
      </c>
      <c r="F32" s="205">
        <v>3269</v>
      </c>
      <c r="G32" s="205">
        <v>675</v>
      </c>
      <c r="H32" s="205">
        <v>3944</v>
      </c>
      <c r="I32" s="205">
        <v>3</v>
      </c>
      <c r="J32" s="205">
        <v>0</v>
      </c>
      <c r="K32" s="205">
        <v>3</v>
      </c>
      <c r="L32" s="205">
        <v>118</v>
      </c>
      <c r="M32" s="205">
        <v>7</v>
      </c>
      <c r="N32" s="205">
        <v>125</v>
      </c>
      <c r="O32" s="205">
        <v>3178</v>
      </c>
      <c r="P32" s="205">
        <v>693</v>
      </c>
      <c r="Q32" s="205">
        <v>3871</v>
      </c>
      <c r="R32" s="205">
        <v>83</v>
      </c>
      <c r="S32" s="205">
        <v>156</v>
      </c>
      <c r="T32" s="205">
        <v>239</v>
      </c>
    </row>
    <row r="33" spans="2:20" s="198" customFormat="1" ht="11.4" x14ac:dyDescent="0.4">
      <c r="B33" s="203">
        <v>42</v>
      </c>
      <c r="C33" s="813"/>
      <c r="D33" s="431" t="s">
        <v>288</v>
      </c>
      <c r="E33" s="204" t="s">
        <v>235</v>
      </c>
      <c r="F33" s="205">
        <v>1202</v>
      </c>
      <c r="G33" s="205">
        <v>497</v>
      </c>
      <c r="H33" s="205">
        <v>1699</v>
      </c>
      <c r="I33" s="205">
        <v>2</v>
      </c>
      <c r="J33" s="205">
        <v>0</v>
      </c>
      <c r="K33" s="205">
        <v>2</v>
      </c>
      <c r="L33" s="205">
        <v>103</v>
      </c>
      <c r="M33" s="205">
        <v>26</v>
      </c>
      <c r="N33" s="205">
        <v>129</v>
      </c>
      <c r="O33" s="205">
        <v>1263</v>
      </c>
      <c r="P33" s="205">
        <v>597</v>
      </c>
      <c r="Q33" s="205">
        <v>1860</v>
      </c>
      <c r="R33" s="205">
        <v>314</v>
      </c>
      <c r="S33" s="205">
        <v>269</v>
      </c>
      <c r="T33" s="205">
        <v>583</v>
      </c>
    </row>
    <row r="34" spans="2:20" s="198" customFormat="1" ht="11.4" x14ac:dyDescent="0.4">
      <c r="B34" s="203">
        <v>43</v>
      </c>
      <c r="C34" s="813"/>
      <c r="D34" s="431" t="s">
        <v>289</v>
      </c>
      <c r="E34" s="204" t="s">
        <v>236</v>
      </c>
      <c r="F34" s="205">
        <v>1501</v>
      </c>
      <c r="G34" s="205">
        <v>284</v>
      </c>
      <c r="H34" s="205">
        <v>1785</v>
      </c>
      <c r="I34" s="205">
        <v>1</v>
      </c>
      <c r="J34" s="205">
        <v>0</v>
      </c>
      <c r="K34" s="205">
        <v>1</v>
      </c>
      <c r="L34" s="205">
        <v>87</v>
      </c>
      <c r="M34" s="205">
        <v>6</v>
      </c>
      <c r="N34" s="205">
        <v>93</v>
      </c>
      <c r="O34" s="205">
        <v>1554</v>
      </c>
      <c r="P34" s="205">
        <v>323</v>
      </c>
      <c r="Q34" s="205">
        <v>1877</v>
      </c>
      <c r="R34" s="205">
        <v>88</v>
      </c>
      <c r="S34" s="205">
        <v>104</v>
      </c>
      <c r="T34" s="205">
        <v>192</v>
      </c>
    </row>
    <row r="35" spans="2:20" s="198" customFormat="1" ht="11.4" x14ac:dyDescent="0.25">
      <c r="B35" s="206"/>
      <c r="C35" s="811"/>
      <c r="D35" s="811"/>
      <c r="E35" s="432" t="s">
        <v>9</v>
      </c>
      <c r="F35" s="433">
        <v>16233</v>
      </c>
      <c r="G35" s="433">
        <v>7731</v>
      </c>
      <c r="H35" s="433">
        <v>23964</v>
      </c>
      <c r="I35" s="433">
        <v>12</v>
      </c>
      <c r="J35" s="433">
        <v>2</v>
      </c>
      <c r="K35" s="433">
        <v>14</v>
      </c>
      <c r="L35" s="433">
        <v>1443</v>
      </c>
      <c r="M35" s="433">
        <v>302</v>
      </c>
      <c r="N35" s="433">
        <v>1745</v>
      </c>
      <c r="O35" s="433">
        <v>16975</v>
      </c>
      <c r="P35" s="433">
        <v>8886</v>
      </c>
      <c r="Q35" s="433">
        <v>25861</v>
      </c>
      <c r="R35" s="433">
        <v>1669</v>
      </c>
      <c r="S35" s="433">
        <v>1371</v>
      </c>
      <c r="T35" s="433">
        <v>3040</v>
      </c>
    </row>
    <row r="36" spans="2:20" s="198" customFormat="1" ht="16.2" x14ac:dyDescent="0.4">
      <c r="B36" s="203">
        <v>1</v>
      </c>
      <c r="C36" s="813" t="s">
        <v>176</v>
      </c>
      <c r="D36" s="431" t="s">
        <v>290</v>
      </c>
      <c r="E36" s="204" t="s">
        <v>237</v>
      </c>
      <c r="F36" s="205">
        <v>88</v>
      </c>
      <c r="G36" s="205">
        <v>112</v>
      </c>
      <c r="H36" s="205">
        <v>200</v>
      </c>
      <c r="I36" s="205">
        <v>0</v>
      </c>
      <c r="J36" s="205">
        <v>1</v>
      </c>
      <c r="K36" s="205">
        <v>1</v>
      </c>
      <c r="L36" s="205">
        <v>18</v>
      </c>
      <c r="M36" s="205">
        <v>18</v>
      </c>
      <c r="N36" s="205">
        <v>36</v>
      </c>
      <c r="O36" s="205">
        <v>105</v>
      </c>
      <c r="P36" s="205">
        <v>149</v>
      </c>
      <c r="Q36" s="205">
        <v>254</v>
      </c>
      <c r="R36" s="205">
        <v>79</v>
      </c>
      <c r="S36" s="205">
        <v>73</v>
      </c>
      <c r="T36" s="205">
        <v>152</v>
      </c>
    </row>
    <row r="37" spans="2:20" s="198" customFormat="1" ht="16.2" x14ac:dyDescent="0.4">
      <c r="B37" s="203">
        <v>7</v>
      </c>
      <c r="C37" s="813"/>
      <c r="D37" s="431" t="s">
        <v>291</v>
      </c>
      <c r="E37" s="204" t="s">
        <v>238</v>
      </c>
      <c r="F37" s="205">
        <v>3171</v>
      </c>
      <c r="G37" s="205">
        <v>2353</v>
      </c>
      <c r="H37" s="205">
        <v>5524</v>
      </c>
      <c r="I37" s="205">
        <v>6</v>
      </c>
      <c r="J37" s="205">
        <v>5</v>
      </c>
      <c r="K37" s="205">
        <v>11</v>
      </c>
      <c r="L37" s="205">
        <v>124</v>
      </c>
      <c r="M37" s="205">
        <v>43</v>
      </c>
      <c r="N37" s="205">
        <v>167</v>
      </c>
      <c r="O37" s="205">
        <v>3118</v>
      </c>
      <c r="P37" s="205">
        <v>2552</v>
      </c>
      <c r="Q37" s="205">
        <v>5670</v>
      </c>
      <c r="R37" s="205">
        <v>330</v>
      </c>
      <c r="S37" s="205">
        <v>227</v>
      </c>
      <c r="T37" s="205">
        <v>557</v>
      </c>
    </row>
    <row r="38" spans="2:20" s="198" customFormat="1" ht="16.2" x14ac:dyDescent="0.4">
      <c r="B38" s="203">
        <v>15</v>
      </c>
      <c r="C38" s="813"/>
      <c r="D38" s="431" t="s">
        <v>292</v>
      </c>
      <c r="E38" s="204" t="s">
        <v>239</v>
      </c>
      <c r="F38" s="205">
        <v>295</v>
      </c>
      <c r="G38" s="205">
        <v>282</v>
      </c>
      <c r="H38" s="205">
        <v>577</v>
      </c>
      <c r="I38" s="205">
        <v>0</v>
      </c>
      <c r="J38" s="205">
        <v>0</v>
      </c>
      <c r="K38" s="205">
        <v>0</v>
      </c>
      <c r="L38" s="205">
        <v>50</v>
      </c>
      <c r="M38" s="205">
        <v>61</v>
      </c>
      <c r="N38" s="205">
        <v>111</v>
      </c>
      <c r="O38" s="205">
        <v>333</v>
      </c>
      <c r="P38" s="205">
        <v>414</v>
      </c>
      <c r="Q38" s="205">
        <v>747</v>
      </c>
      <c r="R38" s="205">
        <v>332</v>
      </c>
      <c r="S38" s="205">
        <v>245</v>
      </c>
      <c r="T38" s="205">
        <v>577</v>
      </c>
    </row>
    <row r="39" spans="2:20" s="198" customFormat="1" ht="11.4" x14ac:dyDescent="0.4">
      <c r="B39" s="203">
        <v>16</v>
      </c>
      <c r="C39" s="813"/>
      <c r="D39" s="431" t="s">
        <v>293</v>
      </c>
      <c r="E39" s="204" t="s">
        <v>240</v>
      </c>
      <c r="F39" s="205">
        <v>543</v>
      </c>
      <c r="G39" s="205">
        <v>941</v>
      </c>
      <c r="H39" s="205">
        <v>1484</v>
      </c>
      <c r="I39" s="205">
        <v>4</v>
      </c>
      <c r="J39" s="205">
        <v>0</v>
      </c>
      <c r="K39" s="205">
        <v>4</v>
      </c>
      <c r="L39" s="205">
        <v>98</v>
      </c>
      <c r="M39" s="205">
        <v>58</v>
      </c>
      <c r="N39" s="205">
        <v>156</v>
      </c>
      <c r="O39" s="205">
        <v>612</v>
      </c>
      <c r="P39" s="205">
        <v>1101</v>
      </c>
      <c r="Q39" s="205">
        <v>1713</v>
      </c>
      <c r="R39" s="205">
        <v>31</v>
      </c>
      <c r="S39" s="205">
        <v>27</v>
      </c>
      <c r="T39" s="205">
        <v>58</v>
      </c>
    </row>
    <row r="40" spans="2:20" s="198" customFormat="1" ht="16.2" x14ac:dyDescent="0.4">
      <c r="B40" s="203">
        <v>17</v>
      </c>
      <c r="C40" s="813"/>
      <c r="D40" s="431" t="s">
        <v>294</v>
      </c>
      <c r="E40" s="204" t="s">
        <v>241</v>
      </c>
      <c r="F40" s="205">
        <v>279</v>
      </c>
      <c r="G40" s="205">
        <v>414</v>
      </c>
      <c r="H40" s="205">
        <v>693</v>
      </c>
      <c r="I40" s="205">
        <v>0</v>
      </c>
      <c r="J40" s="205">
        <v>0</v>
      </c>
      <c r="K40" s="205">
        <v>0</v>
      </c>
      <c r="L40" s="205">
        <v>103</v>
      </c>
      <c r="M40" s="205">
        <v>68</v>
      </c>
      <c r="N40" s="205">
        <v>171</v>
      </c>
      <c r="O40" s="205">
        <v>373</v>
      </c>
      <c r="P40" s="205">
        <v>577</v>
      </c>
      <c r="Q40" s="205">
        <v>950</v>
      </c>
      <c r="R40" s="205">
        <v>378</v>
      </c>
      <c r="S40" s="205">
        <v>137</v>
      </c>
      <c r="T40" s="205">
        <v>515</v>
      </c>
    </row>
    <row r="41" spans="2:20" s="198" customFormat="1" ht="11.4" x14ac:dyDescent="0.4">
      <c r="B41" s="203">
        <v>19</v>
      </c>
      <c r="C41" s="813"/>
      <c r="D41" s="431" t="s">
        <v>295</v>
      </c>
      <c r="E41" s="204" t="s">
        <v>242</v>
      </c>
      <c r="F41" s="205">
        <v>788</v>
      </c>
      <c r="G41" s="205">
        <v>736</v>
      </c>
      <c r="H41" s="205">
        <v>1524</v>
      </c>
      <c r="I41" s="205">
        <v>2</v>
      </c>
      <c r="J41" s="205">
        <v>1</v>
      </c>
      <c r="K41" s="205">
        <v>3</v>
      </c>
      <c r="L41" s="205">
        <v>98</v>
      </c>
      <c r="M41" s="205">
        <v>41</v>
      </c>
      <c r="N41" s="205">
        <v>139</v>
      </c>
      <c r="O41" s="205">
        <v>887</v>
      </c>
      <c r="P41" s="205">
        <v>923</v>
      </c>
      <c r="Q41" s="205">
        <v>1810</v>
      </c>
      <c r="R41" s="205">
        <v>93</v>
      </c>
      <c r="S41" s="205">
        <v>45</v>
      </c>
      <c r="T41" s="205">
        <v>138</v>
      </c>
    </row>
    <row r="42" spans="2:20" s="198" customFormat="1" ht="11.4" x14ac:dyDescent="0.4">
      <c r="B42" s="203">
        <v>21</v>
      </c>
      <c r="C42" s="813"/>
      <c r="D42" s="431" t="s">
        <v>296</v>
      </c>
      <c r="E42" s="204" t="s">
        <v>243</v>
      </c>
      <c r="F42" s="205">
        <v>604</v>
      </c>
      <c r="G42" s="205">
        <v>812</v>
      </c>
      <c r="H42" s="205">
        <v>1416</v>
      </c>
      <c r="I42" s="205">
        <v>0</v>
      </c>
      <c r="J42" s="205">
        <v>0</v>
      </c>
      <c r="K42" s="205">
        <v>0</v>
      </c>
      <c r="L42" s="205">
        <v>37</v>
      </c>
      <c r="M42" s="205">
        <v>16</v>
      </c>
      <c r="N42" s="205">
        <v>53</v>
      </c>
      <c r="O42" s="205">
        <v>596</v>
      </c>
      <c r="P42" s="205">
        <v>967</v>
      </c>
      <c r="Q42" s="205">
        <v>1563</v>
      </c>
      <c r="R42" s="205">
        <v>96</v>
      </c>
      <c r="S42" s="205">
        <v>54</v>
      </c>
      <c r="T42" s="205">
        <v>150</v>
      </c>
    </row>
    <row r="43" spans="2:20" s="198" customFormat="1" ht="16.2" x14ac:dyDescent="0.4">
      <c r="B43" s="203">
        <v>24</v>
      </c>
      <c r="C43" s="813"/>
      <c r="D43" s="431" t="s">
        <v>297</v>
      </c>
      <c r="E43" s="204" t="s">
        <v>244</v>
      </c>
      <c r="F43" s="205">
        <v>767</v>
      </c>
      <c r="G43" s="205">
        <v>679</v>
      </c>
      <c r="H43" s="205">
        <v>1446</v>
      </c>
      <c r="I43" s="205">
        <v>2</v>
      </c>
      <c r="J43" s="205">
        <v>1</v>
      </c>
      <c r="K43" s="205">
        <v>3</v>
      </c>
      <c r="L43" s="205">
        <v>55</v>
      </c>
      <c r="M43" s="205">
        <v>26</v>
      </c>
      <c r="N43" s="205">
        <v>81</v>
      </c>
      <c r="O43" s="205">
        <v>838</v>
      </c>
      <c r="P43" s="205">
        <v>862</v>
      </c>
      <c r="Q43" s="205">
        <v>1700</v>
      </c>
      <c r="R43" s="205">
        <v>114</v>
      </c>
      <c r="S43" s="205">
        <v>61</v>
      </c>
      <c r="T43" s="205">
        <v>175</v>
      </c>
    </row>
    <row r="44" spans="2:20" s="198" customFormat="1" ht="16.2" x14ac:dyDescent="0.4">
      <c r="B44" s="203">
        <v>25</v>
      </c>
      <c r="C44" s="813"/>
      <c r="D44" s="431" t="s">
        <v>298</v>
      </c>
      <c r="E44" s="204" t="s">
        <v>245</v>
      </c>
      <c r="F44" s="205">
        <v>555</v>
      </c>
      <c r="G44" s="205">
        <v>658</v>
      </c>
      <c r="H44" s="205">
        <v>1213</v>
      </c>
      <c r="I44" s="205">
        <v>1</v>
      </c>
      <c r="J44" s="205">
        <v>0</v>
      </c>
      <c r="K44" s="205">
        <v>1</v>
      </c>
      <c r="L44" s="205">
        <v>75</v>
      </c>
      <c r="M44" s="205">
        <v>51</v>
      </c>
      <c r="N44" s="205">
        <v>126</v>
      </c>
      <c r="O44" s="205">
        <v>638</v>
      </c>
      <c r="P44" s="205">
        <v>805</v>
      </c>
      <c r="Q44" s="205">
        <v>1443</v>
      </c>
      <c r="R44" s="205">
        <v>18</v>
      </c>
      <c r="S44" s="205">
        <v>12</v>
      </c>
      <c r="T44" s="205">
        <v>30</v>
      </c>
    </row>
    <row r="45" spans="2:20" s="198" customFormat="1" ht="16.2" x14ac:dyDescent="0.4">
      <c r="B45" s="203">
        <v>27</v>
      </c>
      <c r="C45" s="813"/>
      <c r="D45" s="431" t="s">
        <v>299</v>
      </c>
      <c r="E45" s="204" t="s">
        <v>246</v>
      </c>
      <c r="F45" s="205">
        <v>119</v>
      </c>
      <c r="G45" s="205">
        <v>26</v>
      </c>
      <c r="H45" s="205">
        <v>145</v>
      </c>
      <c r="I45" s="205">
        <v>0</v>
      </c>
      <c r="J45" s="205">
        <v>0</v>
      </c>
      <c r="K45" s="205">
        <v>0</v>
      </c>
      <c r="L45" s="205">
        <v>24</v>
      </c>
      <c r="M45" s="205">
        <v>8</v>
      </c>
      <c r="N45" s="205">
        <v>32</v>
      </c>
      <c r="O45" s="205">
        <v>135</v>
      </c>
      <c r="P45" s="205">
        <v>52</v>
      </c>
      <c r="Q45" s="205">
        <v>187</v>
      </c>
      <c r="R45" s="205">
        <v>77</v>
      </c>
      <c r="S45" s="205">
        <v>87</v>
      </c>
      <c r="T45" s="205">
        <v>164</v>
      </c>
    </row>
    <row r="46" spans="2:20" s="198" customFormat="1" ht="16.2" x14ac:dyDescent="0.4">
      <c r="B46" s="203">
        <v>28</v>
      </c>
      <c r="C46" s="813"/>
      <c r="D46" s="431" t="s">
        <v>300</v>
      </c>
      <c r="E46" s="204" t="s">
        <v>247</v>
      </c>
      <c r="F46" s="205">
        <v>53</v>
      </c>
      <c r="G46" s="205">
        <v>42</v>
      </c>
      <c r="H46" s="205">
        <v>95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205">
        <v>0</v>
      </c>
      <c r="O46" s="205">
        <v>44</v>
      </c>
      <c r="P46" s="205">
        <v>44</v>
      </c>
      <c r="Q46" s="205">
        <v>88</v>
      </c>
      <c r="R46" s="205">
        <v>3</v>
      </c>
      <c r="S46" s="205">
        <v>2</v>
      </c>
      <c r="T46" s="205">
        <v>5</v>
      </c>
    </row>
    <row r="47" spans="2:20" s="198" customFormat="1" ht="11.4" x14ac:dyDescent="0.4">
      <c r="B47" s="203">
        <v>30</v>
      </c>
      <c r="C47" s="813"/>
      <c r="D47" s="431" t="s">
        <v>301</v>
      </c>
      <c r="E47" s="204" t="s">
        <v>248</v>
      </c>
      <c r="F47" s="205">
        <v>3373</v>
      </c>
      <c r="G47" s="205">
        <v>4143</v>
      </c>
      <c r="H47" s="205">
        <v>7516</v>
      </c>
      <c r="I47" s="205">
        <v>1</v>
      </c>
      <c r="J47" s="205">
        <v>1</v>
      </c>
      <c r="K47" s="205">
        <v>2</v>
      </c>
      <c r="L47" s="205">
        <v>302</v>
      </c>
      <c r="M47" s="205">
        <v>142</v>
      </c>
      <c r="N47" s="205">
        <v>444</v>
      </c>
      <c r="O47" s="205">
        <v>3425</v>
      </c>
      <c r="P47" s="205">
        <v>4530</v>
      </c>
      <c r="Q47" s="205">
        <v>7955</v>
      </c>
      <c r="R47" s="205">
        <v>50</v>
      </c>
      <c r="S47" s="205">
        <v>37</v>
      </c>
      <c r="T47" s="205">
        <v>87</v>
      </c>
    </row>
    <row r="48" spans="2:20" s="198" customFormat="1" ht="11.4" x14ac:dyDescent="0.4">
      <c r="B48" s="203">
        <v>33</v>
      </c>
      <c r="C48" s="813"/>
      <c r="D48" s="431" t="s">
        <v>302</v>
      </c>
      <c r="E48" s="204" t="s">
        <v>249</v>
      </c>
      <c r="F48" s="205">
        <v>994</v>
      </c>
      <c r="G48" s="205">
        <v>1239</v>
      </c>
      <c r="H48" s="205">
        <v>2233</v>
      </c>
      <c r="I48" s="205">
        <v>0</v>
      </c>
      <c r="J48" s="205">
        <v>0</v>
      </c>
      <c r="K48" s="205">
        <v>0</v>
      </c>
      <c r="L48" s="205">
        <v>60</v>
      </c>
      <c r="M48" s="205">
        <v>20</v>
      </c>
      <c r="N48" s="205">
        <v>80</v>
      </c>
      <c r="O48" s="205">
        <v>1005</v>
      </c>
      <c r="P48" s="205">
        <v>1399</v>
      </c>
      <c r="Q48" s="205">
        <v>2404</v>
      </c>
      <c r="R48" s="205">
        <v>28</v>
      </c>
      <c r="S48" s="205">
        <v>25</v>
      </c>
      <c r="T48" s="205">
        <v>53</v>
      </c>
    </row>
    <row r="49" spans="2:20" s="198" customFormat="1" ht="11.4" x14ac:dyDescent="0.4">
      <c r="B49" s="203">
        <v>35</v>
      </c>
      <c r="C49" s="813"/>
      <c r="D49" s="431" t="s">
        <v>303</v>
      </c>
      <c r="E49" s="204" t="s">
        <v>250</v>
      </c>
      <c r="F49" s="205">
        <v>997</v>
      </c>
      <c r="G49" s="205">
        <v>1324</v>
      </c>
      <c r="H49" s="205">
        <v>2321</v>
      </c>
      <c r="I49" s="205">
        <v>2</v>
      </c>
      <c r="J49" s="205">
        <v>0</v>
      </c>
      <c r="K49" s="205">
        <v>2</v>
      </c>
      <c r="L49" s="205">
        <v>176</v>
      </c>
      <c r="M49" s="205">
        <v>102</v>
      </c>
      <c r="N49" s="205">
        <v>278</v>
      </c>
      <c r="O49" s="205">
        <v>1196</v>
      </c>
      <c r="P49" s="205">
        <v>1613</v>
      </c>
      <c r="Q49" s="205">
        <v>2809</v>
      </c>
      <c r="R49" s="205">
        <v>278</v>
      </c>
      <c r="S49" s="205">
        <v>168</v>
      </c>
      <c r="T49" s="205">
        <v>446</v>
      </c>
    </row>
    <row r="50" spans="2:20" s="198" customFormat="1" ht="11.4" x14ac:dyDescent="0.4">
      <c r="B50" s="203">
        <v>37</v>
      </c>
      <c r="C50" s="813"/>
      <c r="D50" s="431" t="s">
        <v>304</v>
      </c>
      <c r="E50" s="204" t="s">
        <v>251</v>
      </c>
      <c r="F50" s="205">
        <v>243</v>
      </c>
      <c r="G50" s="205">
        <v>961</v>
      </c>
      <c r="H50" s="205">
        <v>1204</v>
      </c>
      <c r="I50" s="205">
        <v>0</v>
      </c>
      <c r="J50" s="205">
        <v>0</v>
      </c>
      <c r="K50" s="205">
        <v>0</v>
      </c>
      <c r="L50" s="205">
        <v>25</v>
      </c>
      <c r="M50" s="205">
        <v>31</v>
      </c>
      <c r="N50" s="205">
        <v>56</v>
      </c>
      <c r="O50" s="205">
        <v>259</v>
      </c>
      <c r="P50" s="205">
        <v>1219</v>
      </c>
      <c r="Q50" s="205">
        <v>1478</v>
      </c>
      <c r="R50" s="205">
        <v>195</v>
      </c>
      <c r="S50" s="205">
        <v>58</v>
      </c>
      <c r="T50" s="205">
        <v>253</v>
      </c>
    </row>
    <row r="51" spans="2:20" s="198" customFormat="1" ht="11.4" x14ac:dyDescent="0.4">
      <c r="B51" s="203">
        <v>38</v>
      </c>
      <c r="C51" s="813"/>
      <c r="D51" s="431" t="s">
        <v>305</v>
      </c>
      <c r="E51" s="204" t="s">
        <v>252</v>
      </c>
      <c r="F51" s="205">
        <v>777</v>
      </c>
      <c r="G51" s="205">
        <v>1422</v>
      </c>
      <c r="H51" s="205">
        <v>2199</v>
      </c>
      <c r="I51" s="205">
        <v>1</v>
      </c>
      <c r="J51" s="205">
        <v>0</v>
      </c>
      <c r="K51" s="205">
        <v>1</v>
      </c>
      <c r="L51" s="205">
        <v>78</v>
      </c>
      <c r="M51" s="205">
        <v>47</v>
      </c>
      <c r="N51" s="205">
        <v>125</v>
      </c>
      <c r="O51" s="205">
        <v>869</v>
      </c>
      <c r="P51" s="205">
        <v>1615</v>
      </c>
      <c r="Q51" s="205">
        <v>2484</v>
      </c>
      <c r="R51" s="205">
        <v>39</v>
      </c>
      <c r="S51" s="205">
        <v>34</v>
      </c>
      <c r="T51" s="205">
        <v>73</v>
      </c>
    </row>
    <row r="52" spans="2:20" s="198" customFormat="1" ht="11.4" x14ac:dyDescent="0.4">
      <c r="B52" s="203">
        <v>39</v>
      </c>
      <c r="C52" s="813"/>
      <c r="D52" s="431" t="s">
        <v>306</v>
      </c>
      <c r="E52" s="204" t="s">
        <v>253</v>
      </c>
      <c r="F52" s="205">
        <v>1174</v>
      </c>
      <c r="G52" s="205">
        <v>3343</v>
      </c>
      <c r="H52" s="205">
        <v>4517</v>
      </c>
      <c r="I52" s="205">
        <v>2</v>
      </c>
      <c r="J52" s="205">
        <v>0</v>
      </c>
      <c r="K52" s="205">
        <v>2</v>
      </c>
      <c r="L52" s="205">
        <v>104</v>
      </c>
      <c r="M52" s="205">
        <v>107</v>
      </c>
      <c r="N52" s="205">
        <v>211</v>
      </c>
      <c r="O52" s="205">
        <v>1226</v>
      </c>
      <c r="P52" s="205">
        <v>3535</v>
      </c>
      <c r="Q52" s="205">
        <v>4761</v>
      </c>
      <c r="R52" s="205">
        <v>150</v>
      </c>
      <c r="S52" s="205">
        <v>68</v>
      </c>
      <c r="T52" s="205">
        <v>218</v>
      </c>
    </row>
    <row r="53" spans="2:20" s="198" customFormat="1" ht="11.4" x14ac:dyDescent="0.4">
      <c r="B53" s="203">
        <v>41</v>
      </c>
      <c r="C53" s="813"/>
      <c r="D53" s="431" t="s">
        <v>307</v>
      </c>
      <c r="E53" s="204" t="s">
        <v>254</v>
      </c>
      <c r="F53" s="205">
        <v>2242</v>
      </c>
      <c r="G53" s="205">
        <v>2919</v>
      </c>
      <c r="H53" s="205">
        <v>5161</v>
      </c>
      <c r="I53" s="205">
        <v>1</v>
      </c>
      <c r="J53" s="205">
        <v>0</v>
      </c>
      <c r="K53" s="205">
        <v>1</v>
      </c>
      <c r="L53" s="205">
        <v>95</v>
      </c>
      <c r="M53" s="205">
        <v>55</v>
      </c>
      <c r="N53" s="205">
        <v>150</v>
      </c>
      <c r="O53" s="205">
        <v>2003</v>
      </c>
      <c r="P53" s="205">
        <v>2992</v>
      </c>
      <c r="Q53" s="205">
        <v>4995</v>
      </c>
      <c r="R53" s="205">
        <v>256</v>
      </c>
      <c r="S53" s="205">
        <v>131</v>
      </c>
      <c r="T53" s="205">
        <v>387</v>
      </c>
    </row>
    <row r="54" spans="2:20" s="198" customFormat="1" ht="11.4" x14ac:dyDescent="0.4">
      <c r="B54" s="203">
        <v>45</v>
      </c>
      <c r="C54" s="813"/>
      <c r="D54" s="431" t="s">
        <v>308</v>
      </c>
      <c r="E54" s="204" t="s">
        <v>255</v>
      </c>
      <c r="F54" s="205">
        <v>107</v>
      </c>
      <c r="G54" s="205">
        <v>146</v>
      </c>
      <c r="H54" s="205">
        <v>253</v>
      </c>
      <c r="I54" s="205">
        <v>1</v>
      </c>
      <c r="J54" s="205">
        <v>0</v>
      </c>
      <c r="K54" s="205">
        <v>1</v>
      </c>
      <c r="L54" s="205">
        <v>43</v>
      </c>
      <c r="M54" s="205">
        <v>25</v>
      </c>
      <c r="N54" s="205">
        <v>68</v>
      </c>
      <c r="O54" s="205">
        <v>177</v>
      </c>
      <c r="P54" s="205">
        <v>205</v>
      </c>
      <c r="Q54" s="205">
        <v>382</v>
      </c>
      <c r="R54" s="205">
        <v>124</v>
      </c>
      <c r="S54" s="205">
        <v>77</v>
      </c>
      <c r="T54" s="205">
        <v>201</v>
      </c>
    </row>
    <row r="55" spans="2:20" s="198" customFormat="1" ht="16.2" x14ac:dyDescent="0.4">
      <c r="B55" s="203">
        <v>46</v>
      </c>
      <c r="C55" s="813"/>
      <c r="D55" s="431" t="s">
        <v>309</v>
      </c>
      <c r="E55" s="204" t="s">
        <v>256</v>
      </c>
      <c r="F55" s="205">
        <v>2463</v>
      </c>
      <c r="G55" s="205">
        <v>2565</v>
      </c>
      <c r="H55" s="205">
        <v>5028</v>
      </c>
      <c r="I55" s="205">
        <v>1</v>
      </c>
      <c r="J55" s="205">
        <v>0</v>
      </c>
      <c r="K55" s="205">
        <v>1</v>
      </c>
      <c r="L55" s="205">
        <v>5</v>
      </c>
      <c r="M55" s="205">
        <v>0</v>
      </c>
      <c r="N55" s="205">
        <v>5</v>
      </c>
      <c r="O55" s="205">
        <v>2026</v>
      </c>
      <c r="P55" s="205">
        <v>2286</v>
      </c>
      <c r="Q55" s="205">
        <v>4312</v>
      </c>
      <c r="R55" s="205">
        <v>1</v>
      </c>
      <c r="S55" s="205">
        <v>5</v>
      </c>
      <c r="T55" s="205">
        <v>6</v>
      </c>
    </row>
    <row r="56" spans="2:20" s="198" customFormat="1" ht="11.4" x14ac:dyDescent="0.4">
      <c r="B56" s="203">
        <v>47</v>
      </c>
      <c r="C56" s="813"/>
      <c r="D56" s="431" t="s">
        <v>310</v>
      </c>
      <c r="E56" s="204" t="s">
        <v>257</v>
      </c>
      <c r="F56" s="205">
        <v>6</v>
      </c>
      <c r="G56" s="205">
        <v>2</v>
      </c>
      <c r="H56" s="205">
        <v>8</v>
      </c>
      <c r="I56" s="205">
        <v>0</v>
      </c>
      <c r="J56" s="205">
        <v>0</v>
      </c>
      <c r="K56" s="205">
        <v>0</v>
      </c>
      <c r="L56" s="205">
        <v>0</v>
      </c>
      <c r="M56" s="205">
        <v>0</v>
      </c>
      <c r="N56" s="205">
        <v>0</v>
      </c>
      <c r="O56" s="205">
        <v>4</v>
      </c>
      <c r="P56" s="205">
        <v>0</v>
      </c>
      <c r="Q56" s="205">
        <v>4</v>
      </c>
      <c r="R56" s="205">
        <v>0</v>
      </c>
      <c r="S56" s="205">
        <v>0</v>
      </c>
      <c r="T56" s="205">
        <v>0</v>
      </c>
    </row>
    <row r="57" spans="2:20" s="198" customFormat="1" ht="11.4" x14ac:dyDescent="0.25">
      <c r="B57" s="206"/>
      <c r="C57" s="811"/>
      <c r="D57" s="811"/>
      <c r="E57" s="432" t="s">
        <v>9</v>
      </c>
      <c r="F57" s="433">
        <v>19638</v>
      </c>
      <c r="G57" s="433">
        <v>25119</v>
      </c>
      <c r="H57" s="433">
        <v>44757</v>
      </c>
      <c r="I57" s="433">
        <v>24</v>
      </c>
      <c r="J57" s="433">
        <v>9</v>
      </c>
      <c r="K57" s="433">
        <v>33</v>
      </c>
      <c r="L57" s="433">
        <v>1570</v>
      </c>
      <c r="M57" s="433">
        <v>919</v>
      </c>
      <c r="N57" s="433">
        <v>2489</v>
      </c>
      <c r="O57" s="433">
        <v>19869</v>
      </c>
      <c r="P57" s="433">
        <v>27840</v>
      </c>
      <c r="Q57" s="433">
        <v>47709</v>
      </c>
      <c r="R57" s="433">
        <v>2672</v>
      </c>
      <c r="S57" s="433">
        <v>1573</v>
      </c>
      <c r="T57" s="433">
        <v>4245</v>
      </c>
    </row>
    <row r="58" spans="2:20" s="198" customFormat="1" ht="11.4" x14ac:dyDescent="0.4">
      <c r="B58" s="203">
        <v>54</v>
      </c>
      <c r="C58" s="212"/>
      <c r="D58" s="211" t="s">
        <v>177</v>
      </c>
      <c r="E58" s="207" t="s">
        <v>178</v>
      </c>
      <c r="F58" s="205">
        <v>4012</v>
      </c>
      <c r="G58" s="205">
        <v>3979</v>
      </c>
      <c r="H58" s="205">
        <v>7991</v>
      </c>
      <c r="I58" s="205">
        <v>6</v>
      </c>
      <c r="J58" s="205">
        <v>14</v>
      </c>
      <c r="K58" s="205">
        <v>20</v>
      </c>
      <c r="L58" s="205">
        <v>303</v>
      </c>
      <c r="M58" s="205">
        <v>165</v>
      </c>
      <c r="N58" s="205">
        <v>468</v>
      </c>
      <c r="O58" s="205">
        <v>3956</v>
      </c>
      <c r="P58" s="205">
        <v>4080</v>
      </c>
      <c r="Q58" s="205">
        <v>8036</v>
      </c>
      <c r="R58" s="205">
        <v>637</v>
      </c>
      <c r="S58" s="205">
        <v>616</v>
      </c>
      <c r="T58" s="205">
        <v>1277</v>
      </c>
    </row>
    <row r="59" spans="2:20" s="198" customFormat="1" ht="11.4" x14ac:dyDescent="0.4">
      <c r="B59" s="203">
        <v>55</v>
      </c>
      <c r="C59" s="212"/>
      <c r="D59" s="211" t="s">
        <v>179</v>
      </c>
      <c r="E59" s="207" t="s">
        <v>180</v>
      </c>
      <c r="F59" s="205">
        <v>867</v>
      </c>
      <c r="G59" s="205">
        <v>604</v>
      </c>
      <c r="H59" s="205">
        <v>1471</v>
      </c>
      <c r="I59" s="205">
        <v>0</v>
      </c>
      <c r="J59" s="205">
        <v>0</v>
      </c>
      <c r="K59" s="205">
        <v>0</v>
      </c>
      <c r="L59" s="205">
        <v>38</v>
      </c>
      <c r="M59" s="205">
        <v>11</v>
      </c>
      <c r="N59" s="205">
        <v>49</v>
      </c>
      <c r="O59" s="205">
        <v>560</v>
      </c>
      <c r="P59" s="205">
        <v>358</v>
      </c>
      <c r="Q59" s="205">
        <v>918</v>
      </c>
      <c r="R59" s="205">
        <v>48</v>
      </c>
      <c r="S59" s="205">
        <v>40</v>
      </c>
      <c r="T59" s="205">
        <v>67</v>
      </c>
    </row>
    <row r="60" spans="2:20" x14ac:dyDescent="0.4">
      <c r="C60" s="198"/>
      <c r="E60" s="434" t="s">
        <v>92</v>
      </c>
      <c r="F60" s="435">
        <f t="shared" ref="F60:T60" si="0">F21+F35+F57+F58+F59</f>
        <v>54171</v>
      </c>
      <c r="G60" s="435">
        <f t="shared" si="0"/>
        <v>53723</v>
      </c>
      <c r="H60" s="435">
        <f t="shared" si="0"/>
        <v>107894</v>
      </c>
      <c r="I60" s="435">
        <f t="shared" si="0"/>
        <v>55</v>
      </c>
      <c r="J60" s="435">
        <f t="shared" si="0"/>
        <v>54</v>
      </c>
      <c r="K60" s="435">
        <f t="shared" si="0"/>
        <v>109</v>
      </c>
      <c r="L60" s="435">
        <f t="shared" si="0"/>
        <v>4070</v>
      </c>
      <c r="M60" s="435">
        <f t="shared" si="0"/>
        <v>1795</v>
      </c>
      <c r="N60" s="435">
        <f t="shared" si="0"/>
        <v>5865</v>
      </c>
      <c r="O60" s="435">
        <f t="shared" si="0"/>
        <v>54640</v>
      </c>
      <c r="P60" s="435">
        <f t="shared" si="0"/>
        <v>58520</v>
      </c>
      <c r="Q60" s="435">
        <f t="shared" si="0"/>
        <v>113160</v>
      </c>
      <c r="R60" s="435">
        <f t="shared" si="0"/>
        <v>5725</v>
      </c>
      <c r="S60" s="435">
        <f t="shared" si="0"/>
        <v>4146</v>
      </c>
      <c r="T60" s="435">
        <f t="shared" si="0"/>
        <v>9874</v>
      </c>
    </row>
    <row r="61" spans="2:20" x14ac:dyDescent="0.4">
      <c r="C61" s="198"/>
      <c r="E61" s="209" t="s">
        <v>181</v>
      </c>
    </row>
    <row r="62" spans="2:20" x14ac:dyDescent="0.4">
      <c r="C62" s="198"/>
      <c r="E62" s="209" t="s">
        <v>32</v>
      </c>
    </row>
  </sheetData>
  <mergeCells count="12">
    <mergeCell ref="C57:D57"/>
    <mergeCell ref="R3:T3"/>
    <mergeCell ref="C4:C20"/>
    <mergeCell ref="C21:D21"/>
    <mergeCell ref="C22:C34"/>
    <mergeCell ref="C35:D35"/>
    <mergeCell ref="C36:C56"/>
    <mergeCell ref="E3:E4"/>
    <mergeCell ref="F3:H3"/>
    <mergeCell ref="I3:K3"/>
    <mergeCell ref="L3:N3"/>
    <mergeCell ref="O3:Q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FW62"/>
  <sheetViews>
    <sheetView topLeftCell="A40" workbookViewId="0">
      <selection activeCell="C3" sqref="C3:P60"/>
    </sheetView>
  </sheetViews>
  <sheetFormatPr defaultColWidth="10.83203125" defaultRowHeight="12.3" x14ac:dyDescent="0.4"/>
  <cols>
    <col min="1" max="1" width="2.1640625" style="180" customWidth="1"/>
    <col min="2" max="2" width="1.44140625" style="180" customWidth="1"/>
    <col min="3" max="3" width="10.44140625" style="61" customWidth="1"/>
    <col min="4" max="4" width="18.44140625" style="61" customWidth="1"/>
    <col min="5" max="6" width="6.44140625" style="61" customWidth="1"/>
    <col min="7" max="7" width="7.1640625" style="61" customWidth="1"/>
    <col min="8" max="8" width="7.5546875" style="61" customWidth="1"/>
    <col min="9" max="9" width="6" style="61" customWidth="1"/>
    <col min="10" max="10" width="7.1640625" style="61" customWidth="1"/>
    <col min="11" max="11" width="6.27734375" style="61" customWidth="1"/>
    <col min="12" max="12" width="6.1640625" style="61" customWidth="1"/>
    <col min="13" max="13" width="7.71875" style="61" customWidth="1"/>
    <col min="14" max="14" width="7.27734375" style="61" customWidth="1"/>
    <col min="15" max="15" width="6.83203125" style="61" customWidth="1"/>
    <col min="16" max="16" width="8.5546875" style="61" customWidth="1"/>
    <col min="17" max="20" width="10.83203125" style="61"/>
    <col min="21" max="179" width="10.83203125" style="214"/>
    <col min="180" max="16384" width="10.83203125" style="61"/>
  </cols>
  <sheetData>
    <row r="2" spans="1:179" ht="14.1" x14ac:dyDescent="0.5">
      <c r="D2" s="181" t="s">
        <v>432</v>
      </c>
    </row>
    <row r="3" spans="1:179" s="56" customFormat="1" ht="11.4" x14ac:dyDescent="0.25">
      <c r="A3" s="182"/>
      <c r="B3" s="182"/>
      <c r="C3" s="813" t="s">
        <v>203</v>
      </c>
      <c r="D3" s="813" t="s">
        <v>172</v>
      </c>
      <c r="E3" s="812" t="s">
        <v>204</v>
      </c>
      <c r="F3" s="812"/>
      <c r="G3" s="812"/>
      <c r="H3" s="812" t="s">
        <v>205</v>
      </c>
      <c r="I3" s="812"/>
      <c r="J3" s="812"/>
      <c r="K3" s="812" t="s">
        <v>206</v>
      </c>
      <c r="L3" s="812"/>
      <c r="M3" s="812"/>
      <c r="N3" s="812" t="s">
        <v>30</v>
      </c>
      <c r="O3" s="812"/>
      <c r="P3" s="812"/>
      <c r="Q3" s="183"/>
      <c r="R3" s="183"/>
      <c r="S3" s="183"/>
      <c r="T3" s="183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</row>
    <row r="4" spans="1:179" s="56" customFormat="1" ht="11.4" x14ac:dyDescent="0.4">
      <c r="A4" s="182"/>
      <c r="B4" s="184" t="s">
        <v>207</v>
      </c>
      <c r="C4" s="813"/>
      <c r="D4" s="813"/>
      <c r="E4" s="429" t="s">
        <v>7</v>
      </c>
      <c r="F4" s="429" t="s">
        <v>8</v>
      </c>
      <c r="G4" s="429" t="s">
        <v>9</v>
      </c>
      <c r="H4" s="429" t="s">
        <v>7</v>
      </c>
      <c r="I4" s="429" t="s">
        <v>8</v>
      </c>
      <c r="J4" s="429" t="s">
        <v>9</v>
      </c>
      <c r="K4" s="429" t="s">
        <v>7</v>
      </c>
      <c r="L4" s="429" t="s">
        <v>8</v>
      </c>
      <c r="M4" s="429" t="s">
        <v>9</v>
      </c>
      <c r="N4" s="429" t="s">
        <v>7</v>
      </c>
      <c r="O4" s="429" t="s">
        <v>8</v>
      </c>
      <c r="P4" s="429" t="s">
        <v>9</v>
      </c>
      <c r="Q4" s="183"/>
      <c r="R4" s="183"/>
      <c r="S4" s="183"/>
      <c r="T4" s="183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</row>
    <row r="5" spans="1:179" s="56" customFormat="1" ht="11.4" x14ac:dyDescent="0.4">
      <c r="A5" s="182"/>
      <c r="B5" s="185">
        <v>2</v>
      </c>
      <c r="C5" s="815" t="s">
        <v>174</v>
      </c>
      <c r="D5" s="186" t="s">
        <v>208</v>
      </c>
      <c r="E5" s="187">
        <v>59</v>
      </c>
      <c r="F5" s="187">
        <v>111</v>
      </c>
      <c r="G5" s="187">
        <v>170</v>
      </c>
      <c r="H5" s="187">
        <v>143</v>
      </c>
      <c r="I5" s="187">
        <v>56</v>
      </c>
      <c r="J5" s="187">
        <v>199</v>
      </c>
      <c r="K5" s="187">
        <v>14</v>
      </c>
      <c r="L5" s="187">
        <v>6</v>
      </c>
      <c r="M5" s="187">
        <v>20</v>
      </c>
      <c r="N5" s="187">
        <v>216</v>
      </c>
      <c r="O5" s="187">
        <v>173</v>
      </c>
      <c r="P5" s="187">
        <v>389</v>
      </c>
      <c r="Q5" s="183"/>
      <c r="R5" s="183"/>
      <c r="S5" s="183"/>
      <c r="T5" s="183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</row>
    <row r="6" spans="1:179" s="56" customFormat="1" ht="23.4" x14ac:dyDescent="0.4">
      <c r="A6" s="182"/>
      <c r="B6" s="185">
        <v>3</v>
      </c>
      <c r="C6" s="815"/>
      <c r="D6" s="186" t="s">
        <v>209</v>
      </c>
      <c r="E6" s="187">
        <v>685</v>
      </c>
      <c r="F6" s="187">
        <v>767</v>
      </c>
      <c r="G6" s="187">
        <v>1452</v>
      </c>
      <c r="H6" s="187">
        <v>2063</v>
      </c>
      <c r="I6" s="187">
        <v>826</v>
      </c>
      <c r="J6" s="187">
        <v>2889</v>
      </c>
      <c r="K6" s="187">
        <v>29</v>
      </c>
      <c r="L6" s="187">
        <v>6</v>
      </c>
      <c r="M6" s="187">
        <v>35</v>
      </c>
      <c r="N6" s="187">
        <v>2777</v>
      </c>
      <c r="O6" s="187">
        <v>1599</v>
      </c>
      <c r="P6" s="187">
        <v>4376</v>
      </c>
      <c r="Q6" s="183"/>
      <c r="R6" s="183"/>
      <c r="S6" s="183"/>
      <c r="T6" s="183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</row>
    <row r="7" spans="1:179" s="56" customFormat="1" ht="11.4" x14ac:dyDescent="0.4">
      <c r="A7" s="182"/>
      <c r="B7" s="185">
        <v>4</v>
      </c>
      <c r="C7" s="815"/>
      <c r="D7" s="186" t="s">
        <v>210</v>
      </c>
      <c r="E7" s="187">
        <v>3</v>
      </c>
      <c r="F7" s="187">
        <v>2</v>
      </c>
      <c r="G7" s="187">
        <v>5</v>
      </c>
      <c r="H7" s="187">
        <v>13</v>
      </c>
      <c r="I7" s="187">
        <v>16</v>
      </c>
      <c r="J7" s="187">
        <v>29</v>
      </c>
      <c r="K7" s="187">
        <v>0</v>
      </c>
      <c r="L7" s="187">
        <v>0</v>
      </c>
      <c r="M7" s="187">
        <v>0</v>
      </c>
      <c r="N7" s="187">
        <v>16</v>
      </c>
      <c r="O7" s="187">
        <v>18</v>
      </c>
      <c r="P7" s="187">
        <v>34</v>
      </c>
      <c r="Q7" s="183"/>
      <c r="R7" s="183"/>
      <c r="S7" s="183"/>
      <c r="T7" s="183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</row>
    <row r="8" spans="1:179" s="56" customFormat="1" ht="15.9" x14ac:dyDescent="0.4">
      <c r="A8" s="182"/>
      <c r="B8" s="185">
        <v>16</v>
      </c>
      <c r="C8" s="815"/>
      <c r="D8" s="186" t="s">
        <v>211</v>
      </c>
      <c r="E8" s="187">
        <v>3</v>
      </c>
      <c r="F8" s="187">
        <v>4</v>
      </c>
      <c r="G8" s="187">
        <v>7</v>
      </c>
      <c r="H8" s="187">
        <v>10</v>
      </c>
      <c r="I8" s="187">
        <v>8</v>
      </c>
      <c r="J8" s="187">
        <v>18</v>
      </c>
      <c r="K8" s="187">
        <v>1</v>
      </c>
      <c r="L8" s="187">
        <v>1</v>
      </c>
      <c r="M8" s="187">
        <v>2</v>
      </c>
      <c r="N8" s="187">
        <v>14</v>
      </c>
      <c r="O8" s="187">
        <v>13</v>
      </c>
      <c r="P8" s="187">
        <v>27</v>
      </c>
      <c r="Q8" s="183"/>
      <c r="R8" s="183"/>
      <c r="S8" s="183"/>
      <c r="T8" s="183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</row>
    <row r="9" spans="1:179" s="56" customFormat="1" ht="11.4" x14ac:dyDescent="0.4">
      <c r="A9" s="182"/>
      <c r="B9" s="185">
        <v>21</v>
      </c>
      <c r="C9" s="815"/>
      <c r="D9" s="186" t="s">
        <v>212</v>
      </c>
      <c r="E9" s="187">
        <v>4</v>
      </c>
      <c r="F9" s="187">
        <v>19</v>
      </c>
      <c r="G9" s="187">
        <v>23</v>
      </c>
      <c r="H9" s="187">
        <v>13</v>
      </c>
      <c r="I9" s="187">
        <v>18</v>
      </c>
      <c r="J9" s="187">
        <v>31</v>
      </c>
      <c r="K9" s="187">
        <v>1</v>
      </c>
      <c r="L9" s="187">
        <v>2</v>
      </c>
      <c r="M9" s="187">
        <v>3</v>
      </c>
      <c r="N9" s="187">
        <v>18</v>
      </c>
      <c r="O9" s="187">
        <v>39</v>
      </c>
      <c r="P9" s="187">
        <v>57</v>
      </c>
      <c r="Q9" s="183"/>
      <c r="R9" s="183"/>
      <c r="S9" s="183"/>
      <c r="T9" s="183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</row>
    <row r="10" spans="1:179" s="56" customFormat="1" ht="11.4" x14ac:dyDescent="0.4">
      <c r="A10" s="182"/>
      <c r="B10" s="185">
        <v>24</v>
      </c>
      <c r="C10" s="815"/>
      <c r="D10" s="186" t="s">
        <v>213</v>
      </c>
      <c r="E10" s="187">
        <v>90</v>
      </c>
      <c r="F10" s="187">
        <v>66</v>
      </c>
      <c r="G10" s="187">
        <v>156</v>
      </c>
      <c r="H10" s="187">
        <v>118</v>
      </c>
      <c r="I10" s="187">
        <v>39</v>
      </c>
      <c r="J10" s="187">
        <v>157</v>
      </c>
      <c r="K10" s="187">
        <v>0</v>
      </c>
      <c r="L10" s="187">
        <v>0</v>
      </c>
      <c r="M10" s="187">
        <v>0</v>
      </c>
      <c r="N10" s="187">
        <v>208</v>
      </c>
      <c r="O10" s="187">
        <v>105</v>
      </c>
      <c r="P10" s="187">
        <v>313</v>
      </c>
      <c r="Q10" s="183"/>
      <c r="R10" s="183"/>
      <c r="S10" s="183"/>
      <c r="T10" s="183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</row>
    <row r="11" spans="1:179" s="56" customFormat="1" ht="11.4" x14ac:dyDescent="0.4">
      <c r="A11" s="182"/>
      <c r="B11" s="185">
        <v>27</v>
      </c>
      <c r="C11" s="815"/>
      <c r="D11" s="186" t="s">
        <v>214</v>
      </c>
      <c r="E11" s="187">
        <v>12</v>
      </c>
      <c r="F11" s="187">
        <v>12</v>
      </c>
      <c r="G11" s="187">
        <v>24</v>
      </c>
      <c r="H11" s="187">
        <v>129</v>
      </c>
      <c r="I11" s="187">
        <v>58</v>
      </c>
      <c r="J11" s="187">
        <v>187</v>
      </c>
      <c r="K11" s="187">
        <v>2</v>
      </c>
      <c r="L11" s="187">
        <v>0</v>
      </c>
      <c r="M11" s="187">
        <v>2</v>
      </c>
      <c r="N11" s="187">
        <v>143</v>
      </c>
      <c r="O11" s="187">
        <v>70</v>
      </c>
      <c r="P11" s="187">
        <v>213</v>
      </c>
      <c r="Q11" s="183"/>
      <c r="R11" s="183"/>
      <c r="S11" s="183"/>
      <c r="T11" s="183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</row>
    <row r="12" spans="1:179" s="56" customFormat="1" ht="15.9" x14ac:dyDescent="0.4">
      <c r="A12" s="182"/>
      <c r="B12" s="185">
        <v>29</v>
      </c>
      <c r="C12" s="815"/>
      <c r="D12" s="186" t="s">
        <v>215</v>
      </c>
      <c r="E12" s="187">
        <v>284</v>
      </c>
      <c r="F12" s="187">
        <v>403</v>
      </c>
      <c r="G12" s="187">
        <v>687</v>
      </c>
      <c r="H12" s="187">
        <v>301</v>
      </c>
      <c r="I12" s="187">
        <v>198</v>
      </c>
      <c r="J12" s="187">
        <v>499</v>
      </c>
      <c r="K12" s="187">
        <v>7</v>
      </c>
      <c r="L12" s="187">
        <v>15</v>
      </c>
      <c r="M12" s="187">
        <v>22</v>
      </c>
      <c r="N12" s="187">
        <v>592</v>
      </c>
      <c r="O12" s="187">
        <v>616</v>
      </c>
      <c r="P12" s="187">
        <v>1208</v>
      </c>
      <c r="Q12" s="183"/>
      <c r="R12" s="183"/>
      <c r="S12" s="183"/>
      <c r="T12" s="183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</row>
    <row r="13" spans="1:179" s="56" customFormat="1" ht="11.4" x14ac:dyDescent="0.4">
      <c r="A13" s="182"/>
      <c r="B13" s="185">
        <v>30</v>
      </c>
      <c r="C13" s="815"/>
      <c r="D13" s="186" t="s">
        <v>216</v>
      </c>
      <c r="E13" s="187">
        <v>12</v>
      </c>
      <c r="F13" s="187">
        <v>6</v>
      </c>
      <c r="G13" s="187">
        <v>18</v>
      </c>
      <c r="H13" s="187">
        <v>29</v>
      </c>
      <c r="I13" s="187">
        <v>11</v>
      </c>
      <c r="J13" s="187">
        <v>40</v>
      </c>
      <c r="K13" s="187">
        <v>0</v>
      </c>
      <c r="L13" s="187">
        <v>0</v>
      </c>
      <c r="M13" s="187">
        <v>0</v>
      </c>
      <c r="N13" s="187">
        <v>41</v>
      </c>
      <c r="O13" s="187">
        <v>17</v>
      </c>
      <c r="P13" s="187">
        <v>58</v>
      </c>
      <c r="Q13" s="183"/>
      <c r="R13" s="183"/>
      <c r="S13" s="183"/>
      <c r="T13" s="183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</row>
    <row r="14" spans="1:179" s="56" customFormat="1" ht="11.4" x14ac:dyDescent="0.4">
      <c r="A14" s="182"/>
      <c r="B14" s="185">
        <v>31</v>
      </c>
      <c r="C14" s="815"/>
      <c r="D14" s="186" t="s">
        <v>217</v>
      </c>
      <c r="E14" s="187">
        <v>47</v>
      </c>
      <c r="F14" s="187">
        <v>64</v>
      </c>
      <c r="G14" s="187">
        <v>111</v>
      </c>
      <c r="H14" s="187">
        <v>50</v>
      </c>
      <c r="I14" s="187">
        <v>22</v>
      </c>
      <c r="J14" s="187">
        <v>72</v>
      </c>
      <c r="K14" s="187">
        <v>2</v>
      </c>
      <c r="L14" s="187">
        <v>2</v>
      </c>
      <c r="M14" s="187">
        <v>4</v>
      </c>
      <c r="N14" s="187">
        <v>99</v>
      </c>
      <c r="O14" s="187">
        <v>88</v>
      </c>
      <c r="P14" s="187">
        <v>187</v>
      </c>
      <c r="Q14" s="183"/>
      <c r="R14" s="183"/>
      <c r="S14" s="183"/>
      <c r="T14" s="183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</row>
    <row r="15" spans="1:179" s="56" customFormat="1" ht="11.4" x14ac:dyDescent="0.4">
      <c r="A15" s="182"/>
      <c r="B15" s="185">
        <v>40</v>
      </c>
      <c r="C15" s="815"/>
      <c r="D15" s="186" t="s">
        <v>218</v>
      </c>
      <c r="E15" s="187">
        <v>14</v>
      </c>
      <c r="F15" s="187">
        <v>17</v>
      </c>
      <c r="G15" s="187">
        <v>31</v>
      </c>
      <c r="H15" s="187">
        <v>16</v>
      </c>
      <c r="I15" s="187">
        <v>20</v>
      </c>
      <c r="J15" s="187">
        <v>36</v>
      </c>
      <c r="K15" s="187">
        <v>2</v>
      </c>
      <c r="L15" s="187">
        <v>2</v>
      </c>
      <c r="M15" s="187">
        <v>4</v>
      </c>
      <c r="N15" s="187">
        <v>32</v>
      </c>
      <c r="O15" s="187">
        <v>39</v>
      </c>
      <c r="P15" s="187">
        <v>71</v>
      </c>
      <c r="Q15" s="183"/>
      <c r="R15" s="183"/>
      <c r="S15" s="183"/>
      <c r="T15" s="183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  <c r="CG15" s="215"/>
      <c r="CH15" s="215"/>
      <c r="CI15" s="215"/>
      <c r="CJ15" s="215"/>
      <c r="CK15" s="215"/>
      <c r="CL15" s="215"/>
      <c r="CM15" s="215"/>
      <c r="CN15" s="215"/>
      <c r="CO15" s="215"/>
      <c r="CP15" s="215"/>
      <c r="CQ15" s="215"/>
      <c r="CR15" s="215"/>
      <c r="CS15" s="215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5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5"/>
      <c r="EH15" s="215"/>
      <c r="EI15" s="215"/>
      <c r="EJ15" s="215"/>
      <c r="EK15" s="215"/>
      <c r="EL15" s="215"/>
      <c r="EM15" s="215"/>
      <c r="EN15" s="215"/>
      <c r="EO15" s="215"/>
      <c r="EP15" s="215"/>
      <c r="EQ15" s="215"/>
      <c r="ER15" s="215"/>
      <c r="ES15" s="215"/>
      <c r="ET15" s="215"/>
      <c r="EU15" s="215"/>
      <c r="EV15" s="215"/>
      <c r="EW15" s="215"/>
      <c r="EX15" s="215"/>
      <c r="EY15" s="215"/>
      <c r="EZ15" s="215"/>
      <c r="FA15" s="215"/>
      <c r="FB15" s="215"/>
      <c r="FC15" s="215"/>
      <c r="FD15" s="215"/>
      <c r="FE15" s="215"/>
      <c r="FF15" s="215"/>
      <c r="FG15" s="215"/>
      <c r="FH15" s="215"/>
      <c r="FI15" s="215"/>
      <c r="FJ15" s="215"/>
      <c r="FK15" s="215"/>
      <c r="FL15" s="215"/>
      <c r="FM15" s="215"/>
      <c r="FN15" s="215"/>
      <c r="FO15" s="215"/>
      <c r="FP15" s="215"/>
      <c r="FQ15" s="215"/>
      <c r="FR15" s="215"/>
      <c r="FS15" s="215"/>
      <c r="FT15" s="215"/>
      <c r="FU15" s="215"/>
      <c r="FV15" s="215"/>
      <c r="FW15" s="215"/>
    </row>
    <row r="16" spans="1:179" s="56" customFormat="1" ht="15.9" x14ac:dyDescent="0.4">
      <c r="A16" s="182"/>
      <c r="B16" s="185">
        <v>43</v>
      </c>
      <c r="C16" s="815"/>
      <c r="D16" s="186" t="s">
        <v>219</v>
      </c>
      <c r="E16" s="187">
        <v>34</v>
      </c>
      <c r="F16" s="187">
        <v>61</v>
      </c>
      <c r="G16" s="187">
        <v>95</v>
      </c>
      <c r="H16" s="187">
        <v>25</v>
      </c>
      <c r="I16" s="187">
        <v>42</v>
      </c>
      <c r="J16" s="187">
        <v>67</v>
      </c>
      <c r="K16" s="187">
        <v>2</v>
      </c>
      <c r="L16" s="187">
        <v>1</v>
      </c>
      <c r="M16" s="187">
        <v>3</v>
      </c>
      <c r="N16" s="187">
        <v>61</v>
      </c>
      <c r="O16" s="187">
        <v>104</v>
      </c>
      <c r="P16" s="187">
        <v>165</v>
      </c>
      <c r="Q16" s="183"/>
      <c r="R16" s="183"/>
      <c r="S16" s="183"/>
      <c r="T16" s="183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  <c r="CG16" s="215"/>
      <c r="CH16" s="215"/>
      <c r="CI16" s="215"/>
      <c r="CJ16" s="215"/>
      <c r="CK16" s="215"/>
      <c r="CL16" s="215"/>
      <c r="CM16" s="215"/>
      <c r="CN16" s="215"/>
      <c r="CO16" s="215"/>
      <c r="CP16" s="215"/>
      <c r="CQ16" s="215"/>
      <c r="CR16" s="215"/>
      <c r="CS16" s="215"/>
      <c r="CT16" s="215"/>
      <c r="CU16" s="215"/>
      <c r="CV16" s="215"/>
      <c r="CW16" s="215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  <c r="EL16" s="215"/>
      <c r="EM16" s="215"/>
      <c r="EN16" s="215"/>
      <c r="EO16" s="215"/>
      <c r="EP16" s="215"/>
      <c r="EQ16" s="215"/>
      <c r="ER16" s="215"/>
      <c r="ES16" s="215"/>
      <c r="ET16" s="215"/>
      <c r="EU16" s="215"/>
      <c r="EV16" s="215"/>
      <c r="EW16" s="215"/>
      <c r="EX16" s="215"/>
      <c r="EY16" s="215"/>
      <c r="EZ16" s="215"/>
      <c r="FA16" s="215"/>
      <c r="FB16" s="215"/>
      <c r="FC16" s="215"/>
      <c r="FD16" s="215"/>
      <c r="FE16" s="215"/>
      <c r="FF16" s="215"/>
      <c r="FG16" s="215"/>
      <c r="FH16" s="215"/>
      <c r="FI16" s="215"/>
      <c r="FJ16" s="215"/>
      <c r="FK16" s="215"/>
      <c r="FL16" s="215"/>
      <c r="FM16" s="215"/>
      <c r="FN16" s="215"/>
      <c r="FO16" s="215"/>
      <c r="FP16" s="215"/>
      <c r="FQ16" s="215"/>
      <c r="FR16" s="215"/>
      <c r="FS16" s="215"/>
      <c r="FT16" s="215"/>
      <c r="FU16" s="215"/>
      <c r="FV16" s="215"/>
      <c r="FW16" s="215"/>
    </row>
    <row r="17" spans="1:179" s="56" customFormat="1" ht="11.4" x14ac:dyDescent="0.4">
      <c r="A17" s="182"/>
      <c r="B17" s="185">
        <v>44</v>
      </c>
      <c r="C17" s="815"/>
      <c r="D17" s="186" t="s">
        <v>220</v>
      </c>
      <c r="E17" s="187">
        <v>472</v>
      </c>
      <c r="F17" s="187">
        <v>366</v>
      </c>
      <c r="G17" s="187">
        <v>838</v>
      </c>
      <c r="H17" s="187">
        <v>1443</v>
      </c>
      <c r="I17" s="187">
        <v>566</v>
      </c>
      <c r="J17" s="187">
        <v>2009</v>
      </c>
      <c r="K17" s="187">
        <v>19</v>
      </c>
      <c r="L17" s="187">
        <v>5</v>
      </c>
      <c r="M17" s="187">
        <v>24</v>
      </c>
      <c r="N17" s="187">
        <v>1934</v>
      </c>
      <c r="O17" s="187">
        <v>937</v>
      </c>
      <c r="P17" s="187">
        <v>2871</v>
      </c>
      <c r="Q17" s="183"/>
      <c r="R17" s="183"/>
      <c r="S17" s="183"/>
      <c r="T17" s="183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  <c r="CG17" s="215"/>
      <c r="CH17" s="215"/>
      <c r="CI17" s="215"/>
      <c r="CJ17" s="215"/>
      <c r="CK17" s="215"/>
      <c r="CL17" s="215"/>
      <c r="CM17" s="215"/>
      <c r="CN17" s="215"/>
      <c r="CO17" s="215"/>
      <c r="CP17" s="215"/>
      <c r="CQ17" s="215"/>
      <c r="CR17" s="215"/>
      <c r="CS17" s="215"/>
      <c r="CT17" s="215"/>
      <c r="CU17" s="215"/>
      <c r="CV17" s="215"/>
      <c r="CW17" s="215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  <c r="EL17" s="215"/>
      <c r="EM17" s="215"/>
      <c r="EN17" s="215"/>
      <c r="EO17" s="215"/>
      <c r="EP17" s="215"/>
      <c r="EQ17" s="215"/>
      <c r="ER17" s="215"/>
      <c r="ES17" s="215"/>
      <c r="ET17" s="215"/>
      <c r="EU17" s="215"/>
      <c r="EV17" s="215"/>
      <c r="EW17" s="215"/>
      <c r="EX17" s="215"/>
      <c r="EY17" s="215"/>
      <c r="EZ17" s="215"/>
      <c r="FA17" s="215"/>
      <c r="FB17" s="215"/>
      <c r="FC17" s="215"/>
      <c r="FD17" s="215"/>
      <c r="FE17" s="215"/>
      <c r="FF17" s="215"/>
      <c r="FG17" s="215"/>
      <c r="FH17" s="215"/>
      <c r="FI17" s="215"/>
      <c r="FJ17" s="215"/>
      <c r="FK17" s="215"/>
      <c r="FL17" s="215"/>
      <c r="FM17" s="215"/>
      <c r="FN17" s="215"/>
      <c r="FO17" s="215"/>
      <c r="FP17" s="215"/>
      <c r="FQ17" s="215"/>
      <c r="FR17" s="215"/>
      <c r="FS17" s="215"/>
      <c r="FT17" s="215"/>
      <c r="FU17" s="215"/>
      <c r="FV17" s="215"/>
      <c r="FW17" s="215"/>
    </row>
    <row r="18" spans="1:179" s="56" customFormat="1" ht="11.4" x14ac:dyDescent="0.4">
      <c r="A18" s="182"/>
      <c r="B18" s="185">
        <v>46</v>
      </c>
      <c r="C18" s="815"/>
      <c r="D18" s="186" t="s">
        <v>221</v>
      </c>
      <c r="E18" s="187">
        <v>80</v>
      </c>
      <c r="F18" s="187">
        <v>96</v>
      </c>
      <c r="G18" s="187">
        <v>176</v>
      </c>
      <c r="H18" s="187">
        <v>64</v>
      </c>
      <c r="I18" s="187">
        <v>53</v>
      </c>
      <c r="J18" s="187">
        <v>117</v>
      </c>
      <c r="K18" s="187">
        <v>4</v>
      </c>
      <c r="L18" s="187">
        <v>5</v>
      </c>
      <c r="M18" s="187">
        <v>9</v>
      </c>
      <c r="N18" s="187">
        <v>148</v>
      </c>
      <c r="O18" s="187">
        <v>154</v>
      </c>
      <c r="P18" s="187">
        <v>302</v>
      </c>
      <c r="Q18" s="183"/>
      <c r="R18" s="183"/>
      <c r="S18" s="183"/>
      <c r="T18" s="183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  <c r="CG18" s="215"/>
      <c r="CH18" s="215"/>
      <c r="CI18" s="215"/>
      <c r="CJ18" s="215"/>
      <c r="CK18" s="215"/>
      <c r="CL18" s="215"/>
      <c r="CM18" s="215"/>
      <c r="CN18" s="215"/>
      <c r="CO18" s="215"/>
      <c r="CP18" s="215"/>
      <c r="CQ18" s="215"/>
      <c r="CR18" s="215"/>
      <c r="CS18" s="215"/>
      <c r="CT18" s="215"/>
      <c r="CU18" s="215"/>
      <c r="CV18" s="215"/>
      <c r="CW18" s="215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  <c r="EL18" s="215"/>
      <c r="EM18" s="215"/>
      <c r="EN18" s="215"/>
      <c r="EO18" s="215"/>
      <c r="EP18" s="215"/>
      <c r="EQ18" s="215"/>
      <c r="ER18" s="215"/>
      <c r="ES18" s="215"/>
      <c r="ET18" s="215"/>
      <c r="EU18" s="215"/>
      <c r="EV18" s="215"/>
      <c r="EW18" s="215"/>
      <c r="EX18" s="215"/>
      <c r="EY18" s="215"/>
      <c r="EZ18" s="215"/>
      <c r="FA18" s="215"/>
      <c r="FB18" s="215"/>
      <c r="FC18" s="215"/>
      <c r="FD18" s="215"/>
      <c r="FE18" s="215"/>
      <c r="FF18" s="215"/>
      <c r="FG18" s="215"/>
      <c r="FH18" s="215"/>
      <c r="FI18" s="215"/>
      <c r="FJ18" s="215"/>
      <c r="FK18" s="215"/>
      <c r="FL18" s="215"/>
      <c r="FM18" s="215"/>
      <c r="FN18" s="215"/>
      <c r="FO18" s="215"/>
      <c r="FP18" s="215"/>
      <c r="FQ18" s="215"/>
      <c r="FR18" s="215"/>
      <c r="FS18" s="215"/>
      <c r="FT18" s="215"/>
      <c r="FU18" s="215"/>
      <c r="FV18" s="215"/>
      <c r="FW18" s="215"/>
    </row>
    <row r="19" spans="1:179" s="56" customFormat="1" ht="11.4" x14ac:dyDescent="0.4">
      <c r="A19" s="182"/>
      <c r="B19" s="185">
        <v>50</v>
      </c>
      <c r="C19" s="815"/>
      <c r="D19" s="186" t="s">
        <v>222</v>
      </c>
      <c r="E19" s="187">
        <v>2</v>
      </c>
      <c r="F19" s="187">
        <v>12</v>
      </c>
      <c r="G19" s="187">
        <v>14</v>
      </c>
      <c r="H19" s="187">
        <v>24</v>
      </c>
      <c r="I19" s="187">
        <v>58</v>
      </c>
      <c r="J19" s="187">
        <v>82</v>
      </c>
      <c r="K19" s="187">
        <v>0</v>
      </c>
      <c r="L19" s="187">
        <v>2</v>
      </c>
      <c r="M19" s="187">
        <v>2</v>
      </c>
      <c r="N19" s="187">
        <v>26</v>
      </c>
      <c r="O19" s="187">
        <v>72</v>
      </c>
      <c r="P19" s="187">
        <v>98</v>
      </c>
      <c r="Q19" s="183"/>
      <c r="R19" s="183"/>
      <c r="S19" s="183"/>
      <c r="T19" s="183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  <c r="EL19" s="215"/>
      <c r="EM19" s="215"/>
      <c r="EN19" s="215"/>
      <c r="EO19" s="215"/>
      <c r="EP19" s="215"/>
      <c r="EQ19" s="215"/>
      <c r="ER19" s="215"/>
      <c r="ES19" s="215"/>
      <c r="ET19" s="215"/>
      <c r="EU19" s="215"/>
      <c r="EV19" s="215"/>
      <c r="EW19" s="215"/>
      <c r="EX19" s="215"/>
      <c r="EY19" s="215"/>
      <c r="EZ19" s="215"/>
      <c r="FA19" s="215"/>
      <c r="FB19" s="215"/>
      <c r="FC19" s="215"/>
      <c r="FD19" s="215"/>
      <c r="FE19" s="215"/>
      <c r="FF19" s="215"/>
      <c r="FG19" s="215"/>
      <c r="FH19" s="215"/>
      <c r="FI19" s="215"/>
      <c r="FJ19" s="215"/>
      <c r="FK19" s="215"/>
      <c r="FL19" s="215"/>
      <c r="FM19" s="215"/>
      <c r="FN19" s="215"/>
      <c r="FO19" s="215"/>
      <c r="FP19" s="215"/>
      <c r="FQ19" s="215"/>
      <c r="FR19" s="215"/>
      <c r="FS19" s="215"/>
      <c r="FT19" s="215"/>
      <c r="FU19" s="215"/>
      <c r="FV19" s="215"/>
      <c r="FW19" s="215"/>
    </row>
    <row r="20" spans="1:179" s="56" customFormat="1" ht="15.9" x14ac:dyDescent="0.4">
      <c r="A20" s="182"/>
      <c r="B20" s="185"/>
      <c r="C20" s="815"/>
      <c r="D20" s="186" t="s">
        <v>223</v>
      </c>
      <c r="E20" s="187">
        <v>1</v>
      </c>
      <c r="F20" s="187">
        <v>0</v>
      </c>
      <c r="G20" s="187">
        <v>1</v>
      </c>
      <c r="H20" s="187">
        <v>2</v>
      </c>
      <c r="I20" s="187">
        <v>0</v>
      </c>
      <c r="J20" s="187">
        <v>2</v>
      </c>
      <c r="K20" s="187">
        <v>0</v>
      </c>
      <c r="L20" s="187">
        <v>1</v>
      </c>
      <c r="M20" s="187">
        <v>1</v>
      </c>
      <c r="N20" s="187">
        <v>3</v>
      </c>
      <c r="O20" s="187">
        <v>1</v>
      </c>
      <c r="P20" s="187">
        <v>4</v>
      </c>
      <c r="Q20" s="183"/>
      <c r="R20" s="183"/>
      <c r="S20" s="183"/>
      <c r="T20" s="183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  <c r="CG20" s="215"/>
      <c r="CH20" s="215"/>
      <c r="CI20" s="215"/>
      <c r="CJ20" s="215"/>
      <c r="CK20" s="215"/>
      <c r="CL20" s="215"/>
      <c r="CM20" s="215"/>
      <c r="CN20" s="215"/>
      <c r="CO20" s="215"/>
      <c r="CP20" s="215"/>
      <c r="CQ20" s="215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  <c r="EL20" s="215"/>
      <c r="EM20" s="215"/>
      <c r="EN20" s="215"/>
      <c r="EO20" s="215"/>
      <c r="EP20" s="215"/>
      <c r="EQ20" s="215"/>
      <c r="ER20" s="215"/>
      <c r="ES20" s="215"/>
      <c r="ET20" s="215"/>
      <c r="EU20" s="215"/>
      <c r="EV20" s="215"/>
      <c r="EW20" s="215"/>
      <c r="EX20" s="215"/>
      <c r="EY20" s="215"/>
      <c r="EZ20" s="215"/>
      <c r="FA20" s="215"/>
      <c r="FB20" s="215"/>
      <c r="FC20" s="215"/>
      <c r="FD20" s="215"/>
      <c r="FE20" s="215"/>
      <c r="FF20" s="215"/>
      <c r="FG20" s="215"/>
      <c r="FH20" s="215"/>
      <c r="FI20" s="215"/>
      <c r="FJ20" s="215"/>
      <c r="FK20" s="215"/>
      <c r="FL20" s="215"/>
      <c r="FM20" s="215"/>
      <c r="FN20" s="215"/>
      <c r="FO20" s="215"/>
      <c r="FP20" s="215"/>
      <c r="FQ20" s="215"/>
      <c r="FR20" s="215"/>
      <c r="FS20" s="215"/>
      <c r="FT20" s="215"/>
      <c r="FU20" s="215"/>
      <c r="FV20" s="215"/>
      <c r="FW20" s="215"/>
    </row>
    <row r="21" spans="1:179" s="191" customFormat="1" ht="11.4" x14ac:dyDescent="0.4">
      <c r="A21" s="188"/>
      <c r="B21" s="189"/>
      <c r="C21" s="815"/>
      <c r="D21" s="438" t="s">
        <v>9</v>
      </c>
      <c r="E21" s="439">
        <v>1802</v>
      </c>
      <c r="F21" s="439">
        <v>2006</v>
      </c>
      <c r="G21" s="439">
        <v>3808</v>
      </c>
      <c r="H21" s="439">
        <v>4443</v>
      </c>
      <c r="I21" s="439">
        <v>1991</v>
      </c>
      <c r="J21" s="439">
        <v>6434</v>
      </c>
      <c r="K21" s="439">
        <v>83</v>
      </c>
      <c r="L21" s="439">
        <v>48</v>
      </c>
      <c r="M21" s="439">
        <v>131</v>
      </c>
      <c r="N21" s="439">
        <v>6328</v>
      </c>
      <c r="O21" s="439">
        <v>4045</v>
      </c>
      <c r="P21" s="439">
        <v>10373</v>
      </c>
      <c r="Q21" s="190"/>
      <c r="R21" s="190"/>
      <c r="S21" s="190"/>
      <c r="T21" s="190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  <c r="CD21" s="213"/>
      <c r="CE21" s="213"/>
      <c r="CF21" s="213"/>
      <c r="CG21" s="213"/>
      <c r="CH21" s="213"/>
      <c r="CI21" s="213"/>
      <c r="CJ21" s="213"/>
      <c r="CK21" s="213"/>
      <c r="CL21" s="213"/>
      <c r="CM21" s="213"/>
      <c r="CN21" s="213"/>
      <c r="CO21" s="213"/>
      <c r="CP21" s="213"/>
      <c r="CQ21" s="213"/>
      <c r="CR21" s="213"/>
      <c r="CS21" s="213"/>
      <c r="CT21" s="213"/>
      <c r="CU21" s="213"/>
      <c r="CV21" s="213"/>
      <c r="CW21" s="213"/>
      <c r="CX21" s="213"/>
      <c r="CY21" s="213"/>
      <c r="CZ21" s="213"/>
      <c r="DA21" s="213"/>
      <c r="DB21" s="213"/>
      <c r="DC21" s="213"/>
      <c r="DD21" s="213"/>
      <c r="DE21" s="213"/>
      <c r="DF21" s="213"/>
      <c r="DG21" s="213"/>
      <c r="DH21" s="213"/>
      <c r="DI21" s="213"/>
      <c r="DJ21" s="213"/>
      <c r="DK21" s="213"/>
      <c r="DL21" s="213"/>
      <c r="DM21" s="213"/>
      <c r="DN21" s="213"/>
      <c r="DO21" s="213"/>
      <c r="DP21" s="213"/>
      <c r="DQ21" s="213"/>
      <c r="DR21" s="213"/>
      <c r="DS21" s="213"/>
      <c r="DT21" s="213"/>
      <c r="DU21" s="213"/>
      <c r="DV21" s="213"/>
      <c r="DW21" s="213"/>
      <c r="DX21" s="213"/>
      <c r="DY21" s="213"/>
      <c r="DZ21" s="213"/>
      <c r="EA21" s="213"/>
      <c r="EB21" s="213"/>
      <c r="EC21" s="213"/>
      <c r="ED21" s="213"/>
      <c r="EE21" s="213"/>
      <c r="EF21" s="213"/>
      <c r="EG21" s="213"/>
      <c r="EH21" s="213"/>
      <c r="EI21" s="213"/>
      <c r="EJ21" s="213"/>
      <c r="EK21" s="213"/>
      <c r="EL21" s="213"/>
      <c r="EM21" s="213"/>
      <c r="EN21" s="213"/>
      <c r="EO21" s="213"/>
      <c r="EP21" s="213"/>
      <c r="EQ21" s="213"/>
      <c r="ER21" s="213"/>
      <c r="ES21" s="213"/>
      <c r="ET21" s="213"/>
      <c r="EU21" s="213"/>
      <c r="EV21" s="213"/>
      <c r="EW21" s="213"/>
      <c r="EX21" s="213"/>
      <c r="EY21" s="213"/>
      <c r="EZ21" s="213"/>
      <c r="FA21" s="213"/>
      <c r="FB21" s="213"/>
      <c r="FC21" s="213"/>
      <c r="FD21" s="213"/>
      <c r="FE21" s="213"/>
      <c r="FF21" s="213"/>
      <c r="FG21" s="213"/>
      <c r="FH21" s="213"/>
      <c r="FI21" s="213"/>
      <c r="FJ21" s="213"/>
      <c r="FK21" s="213"/>
      <c r="FL21" s="213"/>
      <c r="FM21" s="213"/>
      <c r="FN21" s="213"/>
      <c r="FO21" s="213"/>
      <c r="FP21" s="213"/>
      <c r="FQ21" s="213"/>
      <c r="FR21" s="213"/>
      <c r="FS21" s="213"/>
      <c r="FT21" s="213"/>
      <c r="FU21" s="213"/>
      <c r="FV21" s="213"/>
      <c r="FW21" s="213"/>
    </row>
    <row r="22" spans="1:179" s="56" customFormat="1" ht="11.4" x14ac:dyDescent="0.4">
      <c r="A22" s="182"/>
      <c r="B22" s="185">
        <v>5</v>
      </c>
      <c r="C22" s="815" t="s">
        <v>175</v>
      </c>
      <c r="D22" s="186" t="s">
        <v>224</v>
      </c>
      <c r="E22" s="187">
        <v>143</v>
      </c>
      <c r="F22" s="187">
        <v>58</v>
      </c>
      <c r="G22" s="187">
        <v>201</v>
      </c>
      <c r="H22" s="187">
        <v>299</v>
      </c>
      <c r="I22" s="187">
        <v>60</v>
      </c>
      <c r="J22" s="187">
        <v>359</v>
      </c>
      <c r="K22" s="187">
        <v>9</v>
      </c>
      <c r="L22" s="187">
        <v>1</v>
      </c>
      <c r="M22" s="187">
        <v>10</v>
      </c>
      <c r="N22" s="187">
        <v>451</v>
      </c>
      <c r="O22" s="187">
        <v>119</v>
      </c>
      <c r="P22" s="187">
        <v>570</v>
      </c>
      <c r="Q22" s="183"/>
      <c r="R22" s="183"/>
      <c r="S22" s="183"/>
      <c r="T22" s="183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  <c r="CG22" s="215"/>
      <c r="CH22" s="215"/>
      <c r="CI22" s="215"/>
      <c r="CJ22" s="215"/>
      <c r="CK22" s="215"/>
      <c r="CL22" s="215"/>
      <c r="CM22" s="215"/>
      <c r="CN22" s="215"/>
      <c r="CO22" s="215"/>
      <c r="CP22" s="215"/>
      <c r="CQ22" s="215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  <c r="EL22" s="215"/>
      <c r="EM22" s="215"/>
      <c r="EN22" s="215"/>
      <c r="EO22" s="215"/>
      <c r="EP22" s="215"/>
      <c r="EQ22" s="215"/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215"/>
      <c r="FE22" s="215"/>
      <c r="FF22" s="215"/>
      <c r="FG22" s="215"/>
      <c r="FH22" s="215"/>
      <c r="FI22" s="215"/>
      <c r="FJ22" s="215"/>
      <c r="FK22" s="215"/>
      <c r="FL22" s="215"/>
      <c r="FM22" s="215"/>
      <c r="FN22" s="215"/>
      <c r="FO22" s="215"/>
      <c r="FP22" s="215"/>
      <c r="FQ22" s="215"/>
      <c r="FR22" s="215"/>
      <c r="FS22" s="215"/>
      <c r="FT22" s="215"/>
      <c r="FU22" s="215"/>
      <c r="FV22" s="215"/>
      <c r="FW22" s="215"/>
    </row>
    <row r="23" spans="1:179" s="56" customFormat="1" ht="11.4" x14ac:dyDescent="0.4">
      <c r="A23" s="182"/>
      <c r="B23" s="185">
        <v>7</v>
      </c>
      <c r="C23" s="815"/>
      <c r="D23" s="186" t="s">
        <v>225</v>
      </c>
      <c r="E23" s="187">
        <v>628</v>
      </c>
      <c r="F23" s="187">
        <v>273</v>
      </c>
      <c r="G23" s="187">
        <v>901</v>
      </c>
      <c r="H23" s="187">
        <v>1851</v>
      </c>
      <c r="I23" s="187">
        <v>382</v>
      </c>
      <c r="J23" s="187">
        <v>2233</v>
      </c>
      <c r="K23" s="187">
        <v>56</v>
      </c>
      <c r="L23" s="187">
        <v>10</v>
      </c>
      <c r="M23" s="187">
        <v>66</v>
      </c>
      <c r="N23" s="187">
        <v>2535</v>
      </c>
      <c r="O23" s="187">
        <v>665</v>
      </c>
      <c r="P23" s="187">
        <v>3200</v>
      </c>
      <c r="Q23" s="183"/>
      <c r="R23" s="183"/>
      <c r="S23" s="183"/>
      <c r="T23" s="183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  <c r="CG23" s="215"/>
      <c r="CH23" s="215"/>
      <c r="CI23" s="215"/>
      <c r="CJ23" s="215"/>
      <c r="CK23" s="215"/>
      <c r="CL23" s="215"/>
      <c r="CM23" s="215"/>
      <c r="CN23" s="215"/>
      <c r="CO23" s="215"/>
      <c r="CP23" s="215"/>
      <c r="CQ23" s="215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  <c r="EL23" s="215"/>
      <c r="EM23" s="215"/>
      <c r="EN23" s="215"/>
      <c r="EO23" s="215"/>
      <c r="EP23" s="215"/>
      <c r="EQ23" s="215"/>
      <c r="ER23" s="215"/>
      <c r="ES23" s="215"/>
      <c r="ET23" s="215"/>
      <c r="EU23" s="215"/>
      <c r="EV23" s="215"/>
      <c r="EW23" s="215"/>
      <c r="EX23" s="215"/>
      <c r="EY23" s="215"/>
      <c r="EZ23" s="215"/>
      <c r="FA23" s="215"/>
      <c r="FB23" s="215"/>
      <c r="FC23" s="215"/>
      <c r="FD23" s="215"/>
      <c r="FE23" s="215"/>
      <c r="FF23" s="215"/>
      <c r="FG23" s="215"/>
      <c r="FH23" s="215"/>
      <c r="FI23" s="215"/>
      <c r="FJ23" s="215"/>
      <c r="FK23" s="215"/>
      <c r="FL23" s="215"/>
      <c r="FM23" s="215"/>
      <c r="FN23" s="215"/>
      <c r="FO23" s="215"/>
      <c r="FP23" s="215"/>
      <c r="FQ23" s="215"/>
      <c r="FR23" s="215"/>
      <c r="FS23" s="215"/>
      <c r="FT23" s="215"/>
      <c r="FU23" s="215"/>
      <c r="FV23" s="215"/>
      <c r="FW23" s="215"/>
    </row>
    <row r="24" spans="1:179" s="56" customFormat="1" ht="11.4" x14ac:dyDescent="0.4">
      <c r="A24" s="182"/>
      <c r="B24" s="185">
        <v>8</v>
      </c>
      <c r="C24" s="815"/>
      <c r="D24" s="186" t="s">
        <v>226</v>
      </c>
      <c r="E24" s="187">
        <v>26</v>
      </c>
      <c r="F24" s="187">
        <v>4</v>
      </c>
      <c r="G24" s="187">
        <v>30</v>
      </c>
      <c r="H24" s="187">
        <v>123</v>
      </c>
      <c r="I24" s="187">
        <v>24</v>
      </c>
      <c r="J24" s="187">
        <v>147</v>
      </c>
      <c r="K24" s="187">
        <v>1</v>
      </c>
      <c r="L24" s="187">
        <v>0</v>
      </c>
      <c r="M24" s="187">
        <v>1</v>
      </c>
      <c r="N24" s="187">
        <v>150</v>
      </c>
      <c r="O24" s="187">
        <v>28</v>
      </c>
      <c r="P24" s="187">
        <v>178</v>
      </c>
      <c r="Q24" s="183"/>
      <c r="R24" s="183"/>
      <c r="S24" s="183"/>
      <c r="T24" s="183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  <c r="CG24" s="215"/>
      <c r="CH24" s="215"/>
      <c r="CI24" s="215"/>
      <c r="CJ24" s="215"/>
      <c r="CK24" s="215"/>
      <c r="CL24" s="215"/>
      <c r="CM24" s="215"/>
      <c r="CN24" s="215"/>
      <c r="CO24" s="215"/>
      <c r="CP24" s="215"/>
      <c r="CQ24" s="215"/>
      <c r="CR24" s="215"/>
      <c r="CS24" s="215"/>
      <c r="CT24" s="215"/>
      <c r="CU24" s="215"/>
      <c r="CV24" s="215"/>
      <c r="CW24" s="215"/>
      <c r="CX24" s="215"/>
      <c r="CY24" s="215"/>
      <c r="CZ24" s="215"/>
      <c r="DA24" s="215"/>
      <c r="DB24" s="215"/>
      <c r="DC24" s="215"/>
      <c r="DD24" s="215"/>
      <c r="DE24" s="215"/>
      <c r="DF24" s="215"/>
      <c r="DG24" s="215"/>
      <c r="DH24" s="215"/>
      <c r="DI24" s="215"/>
      <c r="DJ24" s="215"/>
      <c r="DK24" s="215"/>
      <c r="DL24" s="215"/>
      <c r="DM24" s="215"/>
      <c r="DN24" s="215"/>
      <c r="DO24" s="215"/>
      <c r="DP24" s="215"/>
      <c r="DQ24" s="215"/>
      <c r="DR24" s="215"/>
      <c r="DS24" s="215"/>
      <c r="DT24" s="215"/>
      <c r="DU24" s="215"/>
      <c r="DV24" s="215"/>
      <c r="DW24" s="215"/>
      <c r="DX24" s="215"/>
      <c r="DY24" s="215"/>
      <c r="DZ24" s="215"/>
      <c r="EA24" s="215"/>
      <c r="EB24" s="215"/>
      <c r="EC24" s="215"/>
      <c r="ED24" s="215"/>
      <c r="EE24" s="215"/>
      <c r="EF24" s="215"/>
      <c r="EG24" s="215"/>
      <c r="EH24" s="215"/>
      <c r="EI24" s="215"/>
      <c r="EJ24" s="215"/>
      <c r="EK24" s="215"/>
      <c r="EL24" s="215"/>
      <c r="EM24" s="215"/>
      <c r="EN24" s="215"/>
      <c r="EO24" s="215"/>
      <c r="EP24" s="215"/>
      <c r="EQ24" s="215"/>
      <c r="ER24" s="215"/>
      <c r="ES24" s="215"/>
      <c r="ET24" s="215"/>
      <c r="EU24" s="215"/>
      <c r="EV24" s="215"/>
      <c r="EW24" s="215"/>
      <c r="EX24" s="215"/>
      <c r="EY24" s="215"/>
      <c r="EZ24" s="215"/>
      <c r="FA24" s="215"/>
      <c r="FB24" s="215"/>
      <c r="FC24" s="215"/>
      <c r="FD24" s="215"/>
      <c r="FE24" s="215"/>
      <c r="FF24" s="215"/>
      <c r="FG24" s="215"/>
      <c r="FH24" s="215"/>
      <c r="FI24" s="215"/>
      <c r="FJ24" s="215"/>
      <c r="FK24" s="215"/>
      <c r="FL24" s="215"/>
      <c r="FM24" s="215"/>
      <c r="FN24" s="215"/>
      <c r="FO24" s="215"/>
      <c r="FP24" s="215"/>
      <c r="FQ24" s="215"/>
      <c r="FR24" s="215"/>
      <c r="FS24" s="215"/>
      <c r="FT24" s="215"/>
      <c r="FU24" s="215"/>
      <c r="FV24" s="215"/>
      <c r="FW24" s="215"/>
    </row>
    <row r="25" spans="1:179" s="56" customFormat="1" ht="11.4" x14ac:dyDescent="0.4">
      <c r="A25" s="182"/>
      <c r="B25" s="185">
        <v>9</v>
      </c>
      <c r="C25" s="815"/>
      <c r="D25" s="186" t="s">
        <v>227</v>
      </c>
      <c r="E25" s="187">
        <v>15</v>
      </c>
      <c r="F25" s="187">
        <v>16</v>
      </c>
      <c r="G25" s="187">
        <v>31</v>
      </c>
      <c r="H25" s="187">
        <v>34</v>
      </c>
      <c r="I25" s="187">
        <v>6</v>
      </c>
      <c r="J25" s="187">
        <v>40</v>
      </c>
      <c r="K25" s="187">
        <v>0</v>
      </c>
      <c r="L25" s="187">
        <v>0</v>
      </c>
      <c r="M25" s="187">
        <v>0</v>
      </c>
      <c r="N25" s="187">
        <v>49</v>
      </c>
      <c r="O25" s="187">
        <v>22</v>
      </c>
      <c r="P25" s="187">
        <v>71</v>
      </c>
      <c r="Q25" s="183"/>
      <c r="R25" s="183"/>
      <c r="S25" s="183"/>
      <c r="T25" s="183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  <c r="CG25" s="215"/>
      <c r="CH25" s="215"/>
      <c r="CI25" s="215"/>
      <c r="CJ25" s="215"/>
      <c r="CK25" s="215"/>
      <c r="CL25" s="215"/>
      <c r="CM25" s="215"/>
      <c r="CN25" s="215"/>
      <c r="CO25" s="215"/>
      <c r="CP25" s="215"/>
      <c r="CQ25" s="215"/>
      <c r="CR25" s="215"/>
      <c r="CS25" s="215"/>
      <c r="CT25" s="215"/>
      <c r="CU25" s="215"/>
      <c r="CV25" s="215"/>
      <c r="CW25" s="215"/>
      <c r="CX25" s="215"/>
      <c r="CY25" s="215"/>
      <c r="CZ25" s="215"/>
      <c r="DA25" s="215"/>
      <c r="DB25" s="215"/>
      <c r="DC25" s="215"/>
      <c r="DD25" s="215"/>
      <c r="DE25" s="215"/>
      <c r="DF25" s="215"/>
      <c r="DG25" s="215"/>
      <c r="DH25" s="215"/>
      <c r="DI25" s="215"/>
      <c r="DJ25" s="215"/>
      <c r="DK25" s="215"/>
      <c r="DL25" s="215"/>
      <c r="DM25" s="215"/>
      <c r="DN25" s="215"/>
      <c r="DO25" s="215"/>
      <c r="DP25" s="215"/>
      <c r="DQ25" s="215"/>
      <c r="DR25" s="215"/>
      <c r="DS25" s="215"/>
      <c r="DT25" s="215"/>
      <c r="DU25" s="215"/>
      <c r="DV25" s="215"/>
      <c r="DW25" s="215"/>
      <c r="DX25" s="215"/>
      <c r="DY25" s="215"/>
      <c r="DZ25" s="215"/>
      <c r="EA25" s="215"/>
      <c r="EB25" s="215"/>
      <c r="EC25" s="215"/>
      <c r="ED25" s="215"/>
      <c r="EE25" s="215"/>
      <c r="EF25" s="215"/>
      <c r="EG25" s="215"/>
      <c r="EH25" s="215"/>
      <c r="EI25" s="215"/>
      <c r="EJ25" s="215"/>
      <c r="EK25" s="215"/>
      <c r="EL25" s="215"/>
      <c r="EM25" s="215"/>
      <c r="EN25" s="215"/>
      <c r="EO25" s="215"/>
      <c r="EP25" s="215"/>
      <c r="EQ25" s="215"/>
      <c r="ER25" s="215"/>
      <c r="ES25" s="215"/>
      <c r="ET25" s="215"/>
      <c r="EU25" s="215"/>
      <c r="EV25" s="215"/>
      <c r="EW25" s="215"/>
      <c r="EX25" s="215"/>
      <c r="EY25" s="215"/>
      <c r="EZ25" s="215"/>
      <c r="FA25" s="215"/>
      <c r="FB25" s="215"/>
      <c r="FC25" s="215"/>
      <c r="FD25" s="215"/>
      <c r="FE25" s="215"/>
      <c r="FF25" s="215"/>
      <c r="FG25" s="215"/>
      <c r="FH25" s="215"/>
      <c r="FI25" s="215"/>
      <c r="FJ25" s="215"/>
      <c r="FK25" s="215"/>
      <c r="FL25" s="215"/>
      <c r="FM25" s="215"/>
      <c r="FN25" s="215"/>
      <c r="FO25" s="215"/>
      <c r="FP25" s="215"/>
      <c r="FQ25" s="215"/>
      <c r="FR25" s="215"/>
      <c r="FS25" s="215"/>
      <c r="FT25" s="215"/>
      <c r="FU25" s="215"/>
      <c r="FV25" s="215"/>
      <c r="FW25" s="215"/>
    </row>
    <row r="26" spans="1:179" s="56" customFormat="1" ht="15.9" x14ac:dyDescent="0.4">
      <c r="A26" s="182"/>
      <c r="B26" s="185">
        <v>10</v>
      </c>
      <c r="C26" s="815"/>
      <c r="D26" s="186" t="s">
        <v>228</v>
      </c>
      <c r="E26" s="187">
        <v>33</v>
      </c>
      <c r="F26" s="187">
        <v>27</v>
      </c>
      <c r="G26" s="187">
        <v>60</v>
      </c>
      <c r="H26" s="187">
        <v>489</v>
      </c>
      <c r="I26" s="187">
        <v>130</v>
      </c>
      <c r="J26" s="187">
        <v>619</v>
      </c>
      <c r="K26" s="187">
        <v>14</v>
      </c>
      <c r="L26" s="187">
        <v>5</v>
      </c>
      <c r="M26" s="187">
        <v>19</v>
      </c>
      <c r="N26" s="187">
        <v>536</v>
      </c>
      <c r="O26" s="187">
        <v>162</v>
      </c>
      <c r="P26" s="187">
        <v>698</v>
      </c>
      <c r="Q26" s="183"/>
      <c r="R26" s="183"/>
      <c r="S26" s="183"/>
      <c r="T26" s="183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  <c r="CG26" s="215"/>
      <c r="CH26" s="215"/>
      <c r="CI26" s="215"/>
      <c r="CJ26" s="215"/>
      <c r="CK26" s="215"/>
      <c r="CL26" s="215"/>
      <c r="CM26" s="215"/>
      <c r="CN26" s="215"/>
      <c r="CO26" s="215"/>
      <c r="CP26" s="215"/>
      <c r="CQ26" s="215"/>
      <c r="CR26" s="215"/>
      <c r="CS26" s="215"/>
      <c r="CT26" s="215"/>
      <c r="CU26" s="215"/>
      <c r="CV26" s="215"/>
      <c r="CW26" s="215"/>
      <c r="CX26" s="215"/>
      <c r="CY26" s="215"/>
      <c r="CZ26" s="215"/>
      <c r="DA26" s="215"/>
      <c r="DB26" s="215"/>
      <c r="DC26" s="215"/>
      <c r="DD26" s="215"/>
      <c r="DE26" s="215"/>
      <c r="DF26" s="215"/>
      <c r="DG26" s="215"/>
      <c r="DH26" s="215"/>
      <c r="DI26" s="215"/>
      <c r="DJ26" s="215"/>
      <c r="DK26" s="215"/>
      <c r="DL26" s="215"/>
      <c r="DM26" s="215"/>
      <c r="DN26" s="215"/>
      <c r="DO26" s="215"/>
      <c r="DP26" s="215"/>
      <c r="DQ26" s="215"/>
      <c r="DR26" s="215"/>
      <c r="DS26" s="215"/>
      <c r="DT26" s="215"/>
      <c r="DU26" s="215"/>
      <c r="DV26" s="215"/>
      <c r="DW26" s="215"/>
      <c r="DX26" s="215"/>
      <c r="DY26" s="215"/>
      <c r="DZ26" s="215"/>
      <c r="EA26" s="215"/>
      <c r="EB26" s="215"/>
      <c r="EC26" s="215"/>
      <c r="ED26" s="215"/>
      <c r="EE26" s="215"/>
      <c r="EF26" s="215"/>
      <c r="EG26" s="215"/>
      <c r="EH26" s="215"/>
      <c r="EI26" s="215"/>
      <c r="EJ26" s="215"/>
      <c r="EK26" s="215"/>
      <c r="EL26" s="215"/>
      <c r="EM26" s="215"/>
      <c r="EN26" s="215"/>
      <c r="EO26" s="215"/>
      <c r="EP26" s="215"/>
      <c r="EQ26" s="215"/>
      <c r="ER26" s="215"/>
      <c r="ES26" s="215"/>
      <c r="ET26" s="215"/>
      <c r="EU26" s="215"/>
      <c r="EV26" s="215"/>
      <c r="EW26" s="215"/>
      <c r="EX26" s="215"/>
      <c r="EY26" s="215"/>
      <c r="EZ26" s="215"/>
      <c r="FA26" s="215"/>
      <c r="FB26" s="215"/>
      <c r="FC26" s="215"/>
      <c r="FD26" s="215"/>
      <c r="FE26" s="215"/>
      <c r="FF26" s="215"/>
      <c r="FG26" s="215"/>
      <c r="FH26" s="215"/>
      <c r="FI26" s="215"/>
      <c r="FJ26" s="215"/>
      <c r="FK26" s="215"/>
      <c r="FL26" s="215"/>
      <c r="FM26" s="215"/>
      <c r="FN26" s="215"/>
      <c r="FO26" s="215"/>
      <c r="FP26" s="215"/>
      <c r="FQ26" s="215"/>
      <c r="FR26" s="215"/>
      <c r="FS26" s="215"/>
      <c r="FT26" s="215"/>
      <c r="FU26" s="215"/>
      <c r="FV26" s="215"/>
      <c r="FW26" s="215"/>
    </row>
    <row r="27" spans="1:179" s="56" customFormat="1" ht="11.4" x14ac:dyDescent="0.4">
      <c r="A27" s="182"/>
      <c r="B27" s="185">
        <v>11</v>
      </c>
      <c r="C27" s="815"/>
      <c r="D27" s="186" t="s">
        <v>229</v>
      </c>
      <c r="E27" s="187">
        <v>37</v>
      </c>
      <c r="F27" s="187">
        <v>17</v>
      </c>
      <c r="G27" s="187">
        <v>54</v>
      </c>
      <c r="H27" s="187">
        <v>87</v>
      </c>
      <c r="I27" s="187">
        <v>11</v>
      </c>
      <c r="J27" s="187">
        <v>98</v>
      </c>
      <c r="K27" s="187">
        <v>7</v>
      </c>
      <c r="L27" s="187">
        <v>2</v>
      </c>
      <c r="M27" s="187">
        <v>9</v>
      </c>
      <c r="N27" s="187">
        <v>131</v>
      </c>
      <c r="O27" s="187">
        <v>30</v>
      </c>
      <c r="P27" s="187">
        <v>161</v>
      </c>
      <c r="Q27" s="183"/>
      <c r="R27" s="183"/>
      <c r="S27" s="183"/>
      <c r="T27" s="183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5"/>
      <c r="CL27" s="215"/>
      <c r="CM27" s="215"/>
      <c r="CN27" s="215"/>
      <c r="CO27" s="215"/>
      <c r="CP27" s="215"/>
      <c r="CQ27" s="215"/>
      <c r="CR27" s="215"/>
      <c r="CS27" s="215"/>
      <c r="CT27" s="215"/>
      <c r="CU27" s="215"/>
      <c r="CV27" s="215"/>
      <c r="CW27" s="215"/>
      <c r="CX27" s="215"/>
      <c r="CY27" s="215"/>
      <c r="CZ27" s="215"/>
      <c r="DA27" s="215"/>
      <c r="DB27" s="215"/>
      <c r="DC27" s="215"/>
      <c r="DD27" s="215"/>
      <c r="DE27" s="215"/>
      <c r="DF27" s="215"/>
      <c r="DG27" s="215"/>
      <c r="DH27" s="215"/>
      <c r="DI27" s="215"/>
      <c r="DJ27" s="215"/>
      <c r="DK27" s="215"/>
      <c r="DL27" s="215"/>
      <c r="DM27" s="215"/>
      <c r="DN27" s="215"/>
      <c r="DO27" s="215"/>
      <c r="DP27" s="215"/>
      <c r="DQ27" s="215"/>
      <c r="DR27" s="215"/>
      <c r="DS27" s="215"/>
      <c r="DT27" s="215"/>
      <c r="DU27" s="215"/>
      <c r="DV27" s="215"/>
      <c r="DW27" s="215"/>
      <c r="DX27" s="215"/>
      <c r="DY27" s="215"/>
      <c r="DZ27" s="215"/>
      <c r="EA27" s="215"/>
      <c r="EB27" s="215"/>
      <c r="EC27" s="215"/>
      <c r="ED27" s="215"/>
      <c r="EE27" s="215"/>
      <c r="EF27" s="215"/>
      <c r="EG27" s="215"/>
      <c r="EH27" s="215"/>
      <c r="EI27" s="215"/>
      <c r="EJ27" s="215"/>
      <c r="EK27" s="215"/>
      <c r="EL27" s="215"/>
      <c r="EM27" s="215"/>
      <c r="EN27" s="215"/>
      <c r="EO27" s="215"/>
      <c r="EP27" s="215"/>
      <c r="EQ27" s="215"/>
      <c r="ER27" s="215"/>
      <c r="ES27" s="215"/>
      <c r="ET27" s="215"/>
      <c r="EU27" s="215"/>
      <c r="EV27" s="215"/>
      <c r="EW27" s="215"/>
      <c r="EX27" s="215"/>
      <c r="EY27" s="215"/>
      <c r="EZ27" s="215"/>
      <c r="FA27" s="215"/>
      <c r="FB27" s="215"/>
      <c r="FC27" s="215"/>
      <c r="FD27" s="215"/>
      <c r="FE27" s="215"/>
      <c r="FF27" s="215"/>
      <c r="FG27" s="215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5"/>
    </row>
    <row r="28" spans="1:179" s="56" customFormat="1" ht="11.4" x14ac:dyDescent="0.4">
      <c r="A28" s="182"/>
      <c r="B28" s="185">
        <v>12</v>
      </c>
      <c r="C28" s="815"/>
      <c r="D28" s="186" t="s">
        <v>230</v>
      </c>
      <c r="E28" s="187">
        <v>109</v>
      </c>
      <c r="F28" s="187">
        <v>37</v>
      </c>
      <c r="G28" s="187">
        <v>146</v>
      </c>
      <c r="H28" s="187">
        <v>401</v>
      </c>
      <c r="I28" s="187">
        <v>110</v>
      </c>
      <c r="J28" s="187">
        <v>511</v>
      </c>
      <c r="K28" s="187">
        <v>6</v>
      </c>
      <c r="L28" s="187">
        <v>0</v>
      </c>
      <c r="M28" s="187">
        <v>6</v>
      </c>
      <c r="N28" s="187">
        <v>516</v>
      </c>
      <c r="O28" s="187">
        <v>147</v>
      </c>
      <c r="P28" s="187">
        <v>663</v>
      </c>
      <c r="Q28" s="183"/>
      <c r="R28" s="183"/>
      <c r="S28" s="183"/>
      <c r="T28" s="183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/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D28" s="215"/>
      <c r="BE28" s="215"/>
      <c r="BF28" s="215"/>
      <c r="BG28" s="215"/>
      <c r="BH28" s="215"/>
      <c r="BI28" s="215"/>
      <c r="BJ28" s="215"/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  <c r="BV28" s="215"/>
      <c r="BW28" s="215"/>
      <c r="BX28" s="215"/>
      <c r="BY28" s="215"/>
      <c r="BZ28" s="215"/>
      <c r="CA28" s="215"/>
      <c r="CB28" s="215"/>
      <c r="CC28" s="215"/>
      <c r="CD28" s="215"/>
      <c r="CE28" s="215"/>
      <c r="CF28" s="215"/>
      <c r="CG28" s="215"/>
      <c r="CH28" s="215"/>
      <c r="CI28" s="215"/>
      <c r="CJ28" s="215"/>
      <c r="CK28" s="215"/>
      <c r="CL28" s="215"/>
      <c r="CM28" s="215"/>
      <c r="CN28" s="215"/>
      <c r="CO28" s="215"/>
      <c r="CP28" s="215"/>
      <c r="CQ28" s="215"/>
      <c r="CR28" s="215"/>
      <c r="CS28" s="215"/>
      <c r="CT28" s="215"/>
      <c r="CU28" s="215"/>
      <c r="CV28" s="215"/>
      <c r="CW28" s="215"/>
      <c r="CX28" s="215"/>
      <c r="CY28" s="215"/>
      <c r="CZ28" s="215"/>
      <c r="DA28" s="215"/>
      <c r="DB28" s="215"/>
      <c r="DC28" s="215"/>
      <c r="DD28" s="215"/>
      <c r="DE28" s="215"/>
      <c r="DF28" s="215"/>
      <c r="DG28" s="215"/>
      <c r="DH28" s="215"/>
      <c r="DI28" s="215"/>
      <c r="DJ28" s="215"/>
      <c r="DK28" s="215"/>
      <c r="DL28" s="215"/>
      <c r="DM28" s="215"/>
      <c r="DN28" s="215"/>
      <c r="DO28" s="215"/>
      <c r="DP28" s="215"/>
      <c r="DQ28" s="215"/>
      <c r="DR28" s="215"/>
      <c r="DS28" s="215"/>
      <c r="DT28" s="215"/>
      <c r="DU28" s="215"/>
      <c r="DV28" s="215"/>
      <c r="DW28" s="215"/>
      <c r="DX28" s="215"/>
      <c r="DY28" s="215"/>
      <c r="DZ28" s="215"/>
      <c r="EA28" s="215"/>
      <c r="EB28" s="215"/>
      <c r="EC28" s="215"/>
      <c r="ED28" s="215"/>
      <c r="EE28" s="215"/>
      <c r="EF28" s="215"/>
      <c r="EG28" s="215"/>
      <c r="EH28" s="215"/>
      <c r="EI28" s="215"/>
      <c r="EJ28" s="215"/>
      <c r="EK28" s="215"/>
      <c r="EL28" s="215"/>
      <c r="EM28" s="215"/>
      <c r="EN28" s="215"/>
      <c r="EO28" s="215"/>
      <c r="EP28" s="215"/>
      <c r="EQ28" s="215"/>
      <c r="ER28" s="215"/>
      <c r="ES28" s="215"/>
      <c r="ET28" s="215"/>
      <c r="EU28" s="215"/>
      <c r="EV28" s="215"/>
      <c r="EW28" s="215"/>
      <c r="EX28" s="215"/>
      <c r="EY28" s="215"/>
      <c r="EZ28" s="215"/>
      <c r="FA28" s="215"/>
      <c r="FB28" s="215"/>
      <c r="FC28" s="215"/>
      <c r="FD28" s="215"/>
      <c r="FE28" s="215"/>
      <c r="FF28" s="215"/>
      <c r="FG28" s="215"/>
      <c r="FH28" s="215"/>
      <c r="FI28" s="215"/>
      <c r="FJ28" s="215"/>
      <c r="FK28" s="215"/>
      <c r="FL28" s="215"/>
      <c r="FM28" s="215"/>
      <c r="FN28" s="215"/>
      <c r="FO28" s="215"/>
      <c r="FP28" s="215"/>
      <c r="FQ28" s="215"/>
      <c r="FR28" s="215"/>
      <c r="FS28" s="215"/>
      <c r="FT28" s="215"/>
      <c r="FU28" s="215"/>
      <c r="FV28" s="215"/>
      <c r="FW28" s="215"/>
    </row>
    <row r="29" spans="1:179" s="56" customFormat="1" ht="11.4" x14ac:dyDescent="0.4">
      <c r="A29" s="182"/>
      <c r="B29" s="185">
        <v>20</v>
      </c>
      <c r="C29" s="815"/>
      <c r="D29" s="186" t="s">
        <v>231</v>
      </c>
      <c r="E29" s="187">
        <v>278</v>
      </c>
      <c r="F29" s="187">
        <v>370</v>
      </c>
      <c r="G29" s="187">
        <v>648</v>
      </c>
      <c r="H29" s="187">
        <v>887</v>
      </c>
      <c r="I29" s="187">
        <v>579</v>
      </c>
      <c r="J29" s="187">
        <v>1466</v>
      </c>
      <c r="K29" s="187">
        <v>18</v>
      </c>
      <c r="L29" s="187">
        <v>10</v>
      </c>
      <c r="M29" s="187">
        <v>28</v>
      </c>
      <c r="N29" s="187">
        <v>1183</v>
      </c>
      <c r="O29" s="187">
        <v>959</v>
      </c>
      <c r="P29" s="187">
        <v>2142</v>
      </c>
      <c r="Q29" s="183"/>
      <c r="R29" s="183"/>
      <c r="S29" s="183"/>
      <c r="T29" s="183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215"/>
      <c r="BB29" s="215"/>
      <c r="BC29" s="215"/>
      <c r="BD29" s="215"/>
      <c r="BE29" s="215"/>
      <c r="BF29" s="215"/>
      <c r="BG29" s="215"/>
      <c r="BH29" s="215"/>
      <c r="BI29" s="215"/>
      <c r="BJ29" s="215"/>
      <c r="BK29" s="215"/>
      <c r="BL29" s="215"/>
      <c r="BM29" s="215"/>
      <c r="BN29" s="215"/>
      <c r="BO29" s="215"/>
      <c r="BP29" s="215"/>
      <c r="BQ29" s="215"/>
      <c r="BR29" s="215"/>
      <c r="BS29" s="215"/>
      <c r="BT29" s="215"/>
      <c r="BU29" s="215"/>
      <c r="BV29" s="215"/>
      <c r="BW29" s="215"/>
      <c r="BX29" s="215"/>
      <c r="BY29" s="215"/>
      <c r="BZ29" s="215"/>
      <c r="CA29" s="215"/>
      <c r="CB29" s="215"/>
      <c r="CC29" s="215"/>
      <c r="CD29" s="215"/>
      <c r="CE29" s="215"/>
      <c r="CF29" s="215"/>
      <c r="CG29" s="215"/>
      <c r="CH29" s="215"/>
      <c r="CI29" s="215"/>
      <c r="CJ29" s="215"/>
      <c r="CK29" s="215"/>
      <c r="CL29" s="215"/>
      <c r="CM29" s="215"/>
      <c r="CN29" s="215"/>
      <c r="CO29" s="215"/>
      <c r="CP29" s="215"/>
      <c r="CQ29" s="215"/>
      <c r="CR29" s="215"/>
      <c r="CS29" s="215"/>
      <c r="CT29" s="215"/>
      <c r="CU29" s="215"/>
      <c r="CV29" s="215"/>
      <c r="CW29" s="215"/>
      <c r="CX29" s="215"/>
      <c r="CY29" s="215"/>
      <c r="CZ29" s="215"/>
      <c r="DA29" s="215"/>
      <c r="DB29" s="215"/>
      <c r="DC29" s="215"/>
      <c r="DD29" s="215"/>
      <c r="DE29" s="215"/>
      <c r="DF29" s="215"/>
      <c r="DG29" s="215"/>
      <c r="DH29" s="215"/>
      <c r="DI29" s="215"/>
      <c r="DJ29" s="215"/>
      <c r="DK29" s="215"/>
      <c r="DL29" s="215"/>
      <c r="DM29" s="215"/>
      <c r="DN29" s="215"/>
      <c r="DO29" s="215"/>
      <c r="DP29" s="215"/>
      <c r="DQ29" s="215"/>
      <c r="DR29" s="215"/>
      <c r="DS29" s="215"/>
      <c r="DT29" s="215"/>
      <c r="DU29" s="215"/>
      <c r="DV29" s="215"/>
      <c r="DW29" s="215"/>
      <c r="DX29" s="215"/>
      <c r="DY29" s="215"/>
      <c r="DZ29" s="215"/>
      <c r="EA29" s="215"/>
      <c r="EB29" s="215"/>
      <c r="EC29" s="215"/>
      <c r="ED29" s="215"/>
      <c r="EE29" s="215"/>
      <c r="EF29" s="215"/>
      <c r="EG29" s="215"/>
      <c r="EH29" s="215"/>
      <c r="EI29" s="215"/>
      <c r="EJ29" s="215"/>
      <c r="EK29" s="215"/>
      <c r="EL29" s="215"/>
      <c r="EM29" s="215"/>
      <c r="EN29" s="215"/>
      <c r="EO29" s="215"/>
      <c r="EP29" s="215"/>
      <c r="EQ29" s="215"/>
      <c r="ER29" s="215"/>
      <c r="ES29" s="215"/>
      <c r="ET29" s="215"/>
      <c r="EU29" s="215"/>
      <c r="EV29" s="215"/>
      <c r="EW29" s="215"/>
      <c r="EX29" s="215"/>
      <c r="EY29" s="215"/>
      <c r="EZ29" s="215"/>
      <c r="FA29" s="215"/>
      <c r="FB29" s="215"/>
      <c r="FC29" s="215"/>
      <c r="FD29" s="215"/>
      <c r="FE29" s="215"/>
      <c r="FF29" s="215"/>
      <c r="FG29" s="215"/>
      <c r="FH29" s="215"/>
      <c r="FI29" s="215"/>
      <c r="FJ29" s="215"/>
      <c r="FK29" s="215"/>
      <c r="FL29" s="215"/>
      <c r="FM29" s="215"/>
      <c r="FN29" s="215"/>
      <c r="FO29" s="215"/>
      <c r="FP29" s="215"/>
      <c r="FQ29" s="215"/>
      <c r="FR29" s="215"/>
      <c r="FS29" s="215"/>
      <c r="FT29" s="215"/>
      <c r="FU29" s="215"/>
      <c r="FV29" s="215"/>
      <c r="FW29" s="215"/>
    </row>
    <row r="30" spans="1:179" s="56" customFormat="1" ht="11.4" x14ac:dyDescent="0.4">
      <c r="A30" s="182"/>
      <c r="B30" s="185">
        <v>33</v>
      </c>
      <c r="C30" s="815"/>
      <c r="D30" s="186" t="s">
        <v>232</v>
      </c>
      <c r="E30" s="187">
        <v>95</v>
      </c>
      <c r="F30" s="187">
        <v>26</v>
      </c>
      <c r="G30" s="187">
        <v>121</v>
      </c>
      <c r="H30" s="187">
        <v>441</v>
      </c>
      <c r="I30" s="187">
        <v>39</v>
      </c>
      <c r="J30" s="187">
        <v>480</v>
      </c>
      <c r="K30" s="187">
        <v>9</v>
      </c>
      <c r="L30" s="187">
        <v>1</v>
      </c>
      <c r="M30" s="187">
        <v>10</v>
      </c>
      <c r="N30" s="187">
        <v>545</v>
      </c>
      <c r="O30" s="187">
        <v>66</v>
      </c>
      <c r="P30" s="187">
        <v>611</v>
      </c>
      <c r="Q30" s="183"/>
      <c r="R30" s="183"/>
      <c r="S30" s="183"/>
      <c r="T30" s="183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215"/>
      <c r="BU30" s="215"/>
      <c r="BV30" s="215"/>
      <c r="BW30" s="215"/>
      <c r="BX30" s="215"/>
      <c r="BY30" s="215"/>
      <c r="BZ30" s="215"/>
      <c r="CA30" s="215"/>
      <c r="CB30" s="215"/>
      <c r="CC30" s="215"/>
      <c r="CD30" s="215"/>
      <c r="CE30" s="215"/>
      <c r="CF30" s="215"/>
      <c r="CG30" s="215"/>
      <c r="CH30" s="215"/>
      <c r="CI30" s="215"/>
      <c r="CJ30" s="215"/>
      <c r="CK30" s="215"/>
      <c r="CL30" s="215"/>
      <c r="CM30" s="215"/>
      <c r="CN30" s="215"/>
      <c r="CO30" s="215"/>
      <c r="CP30" s="215"/>
      <c r="CQ30" s="215"/>
      <c r="CR30" s="215"/>
      <c r="CS30" s="215"/>
      <c r="CT30" s="215"/>
      <c r="CU30" s="215"/>
      <c r="CV30" s="215"/>
      <c r="CW30" s="215"/>
      <c r="CX30" s="215"/>
      <c r="CY30" s="215"/>
      <c r="CZ30" s="215"/>
      <c r="DA30" s="215"/>
      <c r="DB30" s="215"/>
      <c r="DC30" s="215"/>
      <c r="DD30" s="215"/>
      <c r="DE30" s="215"/>
      <c r="DF30" s="215"/>
      <c r="DG30" s="215"/>
      <c r="DH30" s="215"/>
      <c r="DI30" s="215"/>
      <c r="DJ30" s="215"/>
      <c r="DK30" s="215"/>
      <c r="DL30" s="215"/>
      <c r="DM30" s="215"/>
      <c r="DN30" s="215"/>
      <c r="DO30" s="215"/>
      <c r="DP30" s="215"/>
      <c r="DQ30" s="215"/>
      <c r="DR30" s="215"/>
      <c r="DS30" s="215"/>
      <c r="DT30" s="215"/>
      <c r="DU30" s="215"/>
      <c r="DV30" s="215"/>
      <c r="DW30" s="215"/>
      <c r="DX30" s="215"/>
      <c r="DY30" s="215"/>
      <c r="DZ30" s="215"/>
      <c r="EA30" s="215"/>
      <c r="EB30" s="215"/>
      <c r="EC30" s="215"/>
      <c r="ED30" s="215"/>
      <c r="EE30" s="215"/>
      <c r="EF30" s="215"/>
      <c r="EG30" s="215"/>
      <c r="EH30" s="215"/>
      <c r="EI30" s="215"/>
      <c r="EJ30" s="215"/>
      <c r="EK30" s="215"/>
      <c r="EL30" s="215"/>
      <c r="EM30" s="215"/>
      <c r="EN30" s="215"/>
      <c r="EO30" s="215"/>
      <c r="EP30" s="215"/>
      <c r="EQ30" s="215"/>
      <c r="ER30" s="215"/>
      <c r="ES30" s="215"/>
      <c r="ET30" s="215"/>
      <c r="EU30" s="215"/>
      <c r="EV30" s="215"/>
      <c r="EW30" s="215"/>
      <c r="EX30" s="215"/>
      <c r="EY30" s="215"/>
      <c r="EZ30" s="215"/>
      <c r="FA30" s="215"/>
      <c r="FB30" s="215"/>
      <c r="FC30" s="215"/>
      <c r="FD30" s="215"/>
      <c r="FE30" s="215"/>
      <c r="FF30" s="215"/>
      <c r="FG30" s="215"/>
      <c r="FH30" s="215"/>
      <c r="FI30" s="215"/>
      <c r="FJ30" s="215"/>
      <c r="FK30" s="215"/>
      <c r="FL30" s="215"/>
      <c r="FM30" s="215"/>
      <c r="FN30" s="215"/>
      <c r="FO30" s="215"/>
      <c r="FP30" s="215"/>
      <c r="FQ30" s="215"/>
      <c r="FR30" s="215"/>
      <c r="FS30" s="215"/>
      <c r="FT30" s="215"/>
      <c r="FU30" s="215"/>
      <c r="FV30" s="215"/>
      <c r="FW30" s="215"/>
    </row>
    <row r="31" spans="1:179" s="56" customFormat="1" ht="11.4" x14ac:dyDescent="0.4">
      <c r="A31" s="182"/>
      <c r="B31" s="185">
        <v>36</v>
      </c>
      <c r="C31" s="815"/>
      <c r="D31" s="186" t="s">
        <v>233</v>
      </c>
      <c r="E31" s="187">
        <v>147</v>
      </c>
      <c r="F31" s="187">
        <v>79</v>
      </c>
      <c r="G31" s="187">
        <v>226</v>
      </c>
      <c r="H31" s="187">
        <v>1175</v>
      </c>
      <c r="I31" s="187">
        <v>449</v>
      </c>
      <c r="J31" s="187">
        <v>1624</v>
      </c>
      <c r="K31" s="187">
        <v>11</v>
      </c>
      <c r="L31" s="187">
        <v>2</v>
      </c>
      <c r="M31" s="187">
        <v>13</v>
      </c>
      <c r="N31" s="187">
        <v>1333</v>
      </c>
      <c r="O31" s="187">
        <v>530</v>
      </c>
      <c r="P31" s="187">
        <v>1863</v>
      </c>
      <c r="Q31" s="183"/>
      <c r="R31" s="183"/>
      <c r="S31" s="183"/>
      <c r="T31" s="183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215"/>
      <c r="BU31" s="215"/>
      <c r="BV31" s="215"/>
      <c r="BW31" s="215"/>
      <c r="BX31" s="215"/>
      <c r="BY31" s="215"/>
      <c r="BZ31" s="215"/>
      <c r="CA31" s="215"/>
      <c r="CB31" s="215"/>
      <c r="CC31" s="215"/>
      <c r="CD31" s="215"/>
      <c r="CE31" s="215"/>
      <c r="CF31" s="215"/>
      <c r="CG31" s="215"/>
      <c r="CH31" s="215"/>
      <c r="CI31" s="215"/>
      <c r="CJ31" s="215"/>
      <c r="CK31" s="215"/>
      <c r="CL31" s="215"/>
      <c r="CM31" s="215"/>
      <c r="CN31" s="215"/>
      <c r="CO31" s="215"/>
      <c r="CP31" s="215"/>
      <c r="CQ31" s="215"/>
      <c r="CR31" s="215"/>
      <c r="CS31" s="215"/>
      <c r="CT31" s="215"/>
      <c r="CU31" s="215"/>
      <c r="CV31" s="215"/>
      <c r="CW31" s="215"/>
      <c r="CX31" s="215"/>
      <c r="CY31" s="215"/>
      <c r="CZ31" s="215"/>
      <c r="DA31" s="215"/>
      <c r="DB31" s="215"/>
      <c r="DC31" s="215"/>
      <c r="DD31" s="215"/>
      <c r="DE31" s="215"/>
      <c r="DF31" s="215"/>
      <c r="DG31" s="215"/>
      <c r="DH31" s="215"/>
      <c r="DI31" s="215"/>
      <c r="DJ31" s="215"/>
      <c r="DK31" s="215"/>
      <c r="DL31" s="215"/>
      <c r="DM31" s="215"/>
      <c r="DN31" s="215"/>
      <c r="DO31" s="215"/>
      <c r="DP31" s="215"/>
      <c r="DQ31" s="215"/>
      <c r="DR31" s="215"/>
      <c r="DS31" s="215"/>
      <c r="DT31" s="215"/>
      <c r="DU31" s="215"/>
      <c r="DV31" s="215"/>
      <c r="DW31" s="215"/>
      <c r="DX31" s="215"/>
      <c r="DY31" s="215"/>
      <c r="DZ31" s="215"/>
      <c r="EA31" s="215"/>
      <c r="EB31" s="215"/>
      <c r="EC31" s="215"/>
      <c r="ED31" s="215"/>
      <c r="EE31" s="215"/>
      <c r="EF31" s="215"/>
      <c r="EG31" s="215"/>
      <c r="EH31" s="215"/>
      <c r="EI31" s="215"/>
      <c r="EJ31" s="215"/>
      <c r="EK31" s="215"/>
      <c r="EL31" s="215"/>
      <c r="EM31" s="215"/>
      <c r="EN31" s="215"/>
      <c r="EO31" s="215"/>
      <c r="EP31" s="215"/>
      <c r="EQ31" s="215"/>
      <c r="ER31" s="215"/>
      <c r="ES31" s="215"/>
      <c r="ET31" s="215"/>
      <c r="EU31" s="215"/>
      <c r="EV31" s="215"/>
      <c r="EW31" s="215"/>
      <c r="EX31" s="215"/>
      <c r="EY31" s="215"/>
      <c r="EZ31" s="215"/>
      <c r="FA31" s="215"/>
      <c r="FB31" s="215"/>
      <c r="FC31" s="215"/>
      <c r="FD31" s="215"/>
      <c r="FE31" s="215"/>
      <c r="FF31" s="215"/>
      <c r="FG31" s="215"/>
      <c r="FH31" s="215"/>
      <c r="FI31" s="215"/>
      <c r="FJ31" s="215"/>
      <c r="FK31" s="215"/>
      <c r="FL31" s="215"/>
      <c r="FM31" s="215"/>
      <c r="FN31" s="215"/>
      <c r="FO31" s="215"/>
      <c r="FP31" s="215"/>
      <c r="FQ31" s="215"/>
      <c r="FR31" s="215"/>
      <c r="FS31" s="215"/>
      <c r="FT31" s="215"/>
      <c r="FU31" s="215"/>
      <c r="FV31" s="215"/>
      <c r="FW31" s="215"/>
    </row>
    <row r="32" spans="1:179" s="56" customFormat="1" ht="11.4" x14ac:dyDescent="0.4">
      <c r="A32" s="182"/>
      <c r="B32" s="185">
        <v>38</v>
      </c>
      <c r="C32" s="815"/>
      <c r="D32" s="186" t="s">
        <v>234</v>
      </c>
      <c r="E32" s="187">
        <v>563</v>
      </c>
      <c r="F32" s="187">
        <v>86</v>
      </c>
      <c r="G32" s="187">
        <v>649</v>
      </c>
      <c r="H32" s="187">
        <v>4166</v>
      </c>
      <c r="I32" s="187">
        <v>354</v>
      </c>
      <c r="J32" s="187">
        <v>4520</v>
      </c>
      <c r="K32" s="187">
        <v>38</v>
      </c>
      <c r="L32" s="187">
        <v>7</v>
      </c>
      <c r="M32" s="187">
        <v>45</v>
      </c>
      <c r="N32" s="187">
        <v>4767</v>
      </c>
      <c r="O32" s="187">
        <v>447</v>
      </c>
      <c r="P32" s="187">
        <v>5214</v>
      </c>
      <c r="Q32" s="183"/>
      <c r="R32" s="183"/>
      <c r="S32" s="183"/>
      <c r="T32" s="183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R32" s="215"/>
      <c r="BS32" s="215"/>
      <c r="BT32" s="215"/>
      <c r="BU32" s="215"/>
      <c r="BV32" s="215"/>
      <c r="BW32" s="215"/>
      <c r="BX32" s="215"/>
      <c r="BY32" s="215"/>
      <c r="BZ32" s="215"/>
      <c r="CA32" s="215"/>
      <c r="CB32" s="215"/>
      <c r="CC32" s="215"/>
      <c r="CD32" s="215"/>
      <c r="CE32" s="215"/>
      <c r="CF32" s="215"/>
      <c r="CG32" s="215"/>
      <c r="CH32" s="215"/>
      <c r="CI32" s="215"/>
      <c r="CJ32" s="215"/>
      <c r="CK32" s="215"/>
      <c r="CL32" s="215"/>
      <c r="CM32" s="215"/>
      <c r="CN32" s="215"/>
      <c r="CO32" s="215"/>
      <c r="CP32" s="215"/>
      <c r="CQ32" s="215"/>
      <c r="CR32" s="215"/>
      <c r="CS32" s="215"/>
      <c r="CT32" s="215"/>
      <c r="CU32" s="215"/>
      <c r="CV32" s="215"/>
      <c r="CW32" s="215"/>
      <c r="CX32" s="215"/>
      <c r="CY32" s="215"/>
      <c r="CZ32" s="215"/>
      <c r="DA32" s="215"/>
      <c r="DB32" s="215"/>
      <c r="DC32" s="215"/>
      <c r="DD32" s="215"/>
      <c r="DE32" s="215"/>
      <c r="DF32" s="215"/>
      <c r="DG32" s="215"/>
      <c r="DH32" s="215"/>
      <c r="DI32" s="215"/>
      <c r="DJ32" s="215"/>
      <c r="DK32" s="215"/>
      <c r="DL32" s="215"/>
      <c r="DM32" s="215"/>
      <c r="DN32" s="215"/>
      <c r="DO32" s="215"/>
      <c r="DP32" s="215"/>
      <c r="DQ32" s="215"/>
      <c r="DR32" s="215"/>
      <c r="DS32" s="215"/>
      <c r="DT32" s="215"/>
      <c r="DU32" s="215"/>
      <c r="DV32" s="215"/>
      <c r="DW32" s="215"/>
      <c r="DX32" s="215"/>
      <c r="DY32" s="215"/>
      <c r="DZ32" s="215"/>
      <c r="EA32" s="215"/>
      <c r="EB32" s="215"/>
      <c r="EC32" s="215"/>
      <c r="ED32" s="215"/>
      <c r="EE32" s="215"/>
      <c r="EF32" s="215"/>
      <c r="EG32" s="215"/>
      <c r="EH32" s="215"/>
      <c r="EI32" s="215"/>
      <c r="EJ32" s="215"/>
      <c r="EK32" s="215"/>
      <c r="EL32" s="215"/>
      <c r="EM32" s="215"/>
      <c r="EN32" s="215"/>
      <c r="EO32" s="215"/>
      <c r="EP32" s="215"/>
      <c r="EQ32" s="215"/>
      <c r="ER32" s="215"/>
      <c r="ES32" s="215"/>
      <c r="ET32" s="215"/>
      <c r="EU32" s="215"/>
      <c r="EV32" s="215"/>
      <c r="EW32" s="215"/>
      <c r="EX32" s="215"/>
      <c r="EY32" s="215"/>
      <c r="EZ32" s="215"/>
      <c r="FA32" s="215"/>
      <c r="FB32" s="215"/>
      <c r="FC32" s="215"/>
      <c r="FD32" s="215"/>
      <c r="FE32" s="215"/>
      <c r="FF32" s="215"/>
      <c r="FG32" s="215"/>
      <c r="FH32" s="215"/>
      <c r="FI32" s="215"/>
      <c r="FJ32" s="215"/>
      <c r="FK32" s="215"/>
      <c r="FL32" s="215"/>
      <c r="FM32" s="215"/>
      <c r="FN32" s="215"/>
      <c r="FO32" s="215"/>
      <c r="FP32" s="215"/>
      <c r="FQ32" s="215"/>
      <c r="FR32" s="215"/>
      <c r="FS32" s="215"/>
      <c r="FT32" s="215"/>
      <c r="FU32" s="215"/>
      <c r="FV32" s="215"/>
      <c r="FW32" s="215"/>
    </row>
    <row r="33" spans="1:179" s="56" customFormat="1" ht="11.4" x14ac:dyDescent="0.4">
      <c r="A33" s="182"/>
      <c r="B33" s="185">
        <v>39</v>
      </c>
      <c r="C33" s="815"/>
      <c r="D33" s="186" t="s">
        <v>235</v>
      </c>
      <c r="E33" s="187">
        <v>109</v>
      </c>
      <c r="F33" s="187">
        <v>45</v>
      </c>
      <c r="G33" s="187">
        <v>154</v>
      </c>
      <c r="H33" s="187">
        <v>591</v>
      </c>
      <c r="I33" s="187">
        <v>164</v>
      </c>
      <c r="J33" s="187">
        <v>755</v>
      </c>
      <c r="K33" s="187">
        <v>13</v>
      </c>
      <c r="L33" s="187">
        <v>1</v>
      </c>
      <c r="M33" s="187">
        <v>14</v>
      </c>
      <c r="N33" s="187">
        <v>713</v>
      </c>
      <c r="O33" s="187">
        <v>210</v>
      </c>
      <c r="P33" s="187">
        <v>923</v>
      </c>
      <c r="Q33" s="183"/>
      <c r="R33" s="183"/>
      <c r="S33" s="183"/>
      <c r="T33" s="183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</row>
    <row r="34" spans="1:179" s="56" customFormat="1" ht="11.4" x14ac:dyDescent="0.4">
      <c r="A34" s="182"/>
      <c r="B34" s="185">
        <v>47</v>
      </c>
      <c r="C34" s="815"/>
      <c r="D34" s="186" t="s">
        <v>236</v>
      </c>
      <c r="E34" s="187">
        <v>270</v>
      </c>
      <c r="F34" s="187">
        <v>45</v>
      </c>
      <c r="G34" s="187">
        <v>315</v>
      </c>
      <c r="H34" s="187">
        <v>907</v>
      </c>
      <c r="I34" s="187">
        <v>75</v>
      </c>
      <c r="J34" s="187">
        <v>982</v>
      </c>
      <c r="K34" s="187">
        <v>21</v>
      </c>
      <c r="L34" s="187">
        <v>1</v>
      </c>
      <c r="M34" s="187">
        <v>22</v>
      </c>
      <c r="N34" s="187">
        <v>1198</v>
      </c>
      <c r="O34" s="187">
        <v>121</v>
      </c>
      <c r="P34" s="187">
        <v>1319</v>
      </c>
      <c r="Q34" s="183"/>
      <c r="R34" s="183"/>
      <c r="S34" s="183"/>
      <c r="T34" s="183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</row>
    <row r="35" spans="1:179" s="56" customFormat="1" ht="11.4" x14ac:dyDescent="0.4">
      <c r="A35" s="182"/>
      <c r="B35" s="192"/>
      <c r="C35" s="815"/>
      <c r="D35" s="438" t="s">
        <v>9</v>
      </c>
      <c r="E35" s="439">
        <v>2453</v>
      </c>
      <c r="F35" s="439">
        <v>1083</v>
      </c>
      <c r="G35" s="439">
        <v>3536</v>
      </c>
      <c r="H35" s="439">
        <v>11451</v>
      </c>
      <c r="I35" s="439">
        <v>2383</v>
      </c>
      <c r="J35" s="439">
        <v>13834</v>
      </c>
      <c r="K35" s="439">
        <v>203</v>
      </c>
      <c r="L35" s="439">
        <v>40</v>
      </c>
      <c r="M35" s="439">
        <v>243</v>
      </c>
      <c r="N35" s="439">
        <v>14107</v>
      </c>
      <c r="O35" s="439">
        <v>3506</v>
      </c>
      <c r="P35" s="439">
        <v>17613</v>
      </c>
      <c r="Q35" s="183"/>
      <c r="R35" s="183"/>
      <c r="S35" s="183"/>
      <c r="T35" s="183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</row>
    <row r="36" spans="1:179" s="56" customFormat="1" ht="15.9" x14ac:dyDescent="0.4">
      <c r="A36" s="182"/>
      <c r="B36" s="185">
        <v>1</v>
      </c>
      <c r="C36" s="815" t="s">
        <v>176</v>
      </c>
      <c r="D36" s="186" t="s">
        <v>237</v>
      </c>
      <c r="E36" s="187">
        <v>16</v>
      </c>
      <c r="F36" s="187">
        <v>32</v>
      </c>
      <c r="G36" s="187">
        <v>48</v>
      </c>
      <c r="H36" s="187">
        <v>89</v>
      </c>
      <c r="I36" s="187">
        <v>60</v>
      </c>
      <c r="J36" s="187">
        <v>149</v>
      </c>
      <c r="K36" s="187">
        <v>5</v>
      </c>
      <c r="L36" s="187">
        <v>1</v>
      </c>
      <c r="M36" s="187">
        <v>6</v>
      </c>
      <c r="N36" s="187">
        <v>110</v>
      </c>
      <c r="O36" s="187">
        <v>93</v>
      </c>
      <c r="P36" s="187">
        <v>203</v>
      </c>
      <c r="Q36" s="183"/>
      <c r="R36" s="183"/>
      <c r="S36" s="183"/>
      <c r="T36" s="183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</row>
    <row r="37" spans="1:179" s="56" customFormat="1" ht="15.9" x14ac:dyDescent="0.4">
      <c r="A37" s="182"/>
      <c r="B37" s="185">
        <v>6</v>
      </c>
      <c r="C37" s="815"/>
      <c r="D37" s="186" t="s">
        <v>238</v>
      </c>
      <c r="E37" s="187">
        <v>608</v>
      </c>
      <c r="F37" s="187">
        <v>447</v>
      </c>
      <c r="G37" s="187">
        <v>1055</v>
      </c>
      <c r="H37" s="187">
        <v>1282</v>
      </c>
      <c r="I37" s="187">
        <v>364</v>
      </c>
      <c r="J37" s="187">
        <v>1646</v>
      </c>
      <c r="K37" s="187">
        <v>16</v>
      </c>
      <c r="L37" s="187">
        <v>3</v>
      </c>
      <c r="M37" s="187">
        <v>19</v>
      </c>
      <c r="N37" s="187">
        <v>1906</v>
      </c>
      <c r="O37" s="187">
        <v>814</v>
      </c>
      <c r="P37" s="187">
        <v>2720</v>
      </c>
      <c r="Q37" s="183"/>
      <c r="R37" s="183"/>
      <c r="S37" s="183"/>
      <c r="T37" s="183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</row>
    <row r="38" spans="1:179" s="56" customFormat="1" ht="15.9" x14ac:dyDescent="0.4">
      <c r="A38" s="182"/>
      <c r="B38" s="185">
        <v>13</v>
      </c>
      <c r="C38" s="815"/>
      <c r="D38" s="186" t="s">
        <v>239</v>
      </c>
      <c r="E38" s="187">
        <v>42</v>
      </c>
      <c r="F38" s="187">
        <v>68</v>
      </c>
      <c r="G38" s="187">
        <v>110</v>
      </c>
      <c r="H38" s="187">
        <v>278</v>
      </c>
      <c r="I38" s="187">
        <v>243</v>
      </c>
      <c r="J38" s="187">
        <v>521</v>
      </c>
      <c r="K38" s="187">
        <v>4</v>
      </c>
      <c r="L38" s="187">
        <v>1</v>
      </c>
      <c r="M38" s="187">
        <v>5</v>
      </c>
      <c r="N38" s="187">
        <v>324</v>
      </c>
      <c r="O38" s="187">
        <v>312</v>
      </c>
      <c r="P38" s="187">
        <v>636</v>
      </c>
      <c r="Q38" s="183"/>
      <c r="R38" s="183"/>
      <c r="S38" s="183"/>
      <c r="T38" s="183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</row>
    <row r="39" spans="1:179" s="56" customFormat="1" ht="11.4" x14ac:dyDescent="0.4">
      <c r="A39" s="182"/>
      <c r="B39" s="185">
        <v>14</v>
      </c>
      <c r="C39" s="815"/>
      <c r="D39" s="186" t="s">
        <v>240</v>
      </c>
      <c r="E39" s="187">
        <v>59</v>
      </c>
      <c r="F39" s="187">
        <v>106</v>
      </c>
      <c r="G39" s="187">
        <v>165</v>
      </c>
      <c r="H39" s="187">
        <v>108</v>
      </c>
      <c r="I39" s="187">
        <v>43</v>
      </c>
      <c r="J39" s="187">
        <v>151</v>
      </c>
      <c r="K39" s="187">
        <v>5</v>
      </c>
      <c r="L39" s="187">
        <v>3</v>
      </c>
      <c r="M39" s="187">
        <v>8</v>
      </c>
      <c r="N39" s="187">
        <v>172</v>
      </c>
      <c r="O39" s="187">
        <v>152</v>
      </c>
      <c r="P39" s="187">
        <v>324</v>
      </c>
      <c r="Q39" s="183"/>
      <c r="R39" s="183"/>
      <c r="S39" s="183"/>
      <c r="T39" s="183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</row>
    <row r="40" spans="1:179" s="56" customFormat="1" ht="15.9" x14ac:dyDescent="0.4">
      <c r="A40" s="182"/>
      <c r="B40" s="185">
        <v>15</v>
      </c>
      <c r="C40" s="815"/>
      <c r="D40" s="186" t="s">
        <v>241</v>
      </c>
      <c r="E40" s="187">
        <v>67</v>
      </c>
      <c r="F40" s="187">
        <v>118</v>
      </c>
      <c r="G40" s="187">
        <v>185</v>
      </c>
      <c r="H40" s="187">
        <v>230</v>
      </c>
      <c r="I40" s="187">
        <v>177</v>
      </c>
      <c r="J40" s="187">
        <v>407</v>
      </c>
      <c r="K40" s="187">
        <v>17</v>
      </c>
      <c r="L40" s="187">
        <v>9</v>
      </c>
      <c r="M40" s="187">
        <v>26</v>
      </c>
      <c r="N40" s="187">
        <v>314</v>
      </c>
      <c r="O40" s="187">
        <v>304</v>
      </c>
      <c r="P40" s="187">
        <v>618</v>
      </c>
      <c r="Q40" s="183"/>
      <c r="R40" s="183"/>
      <c r="S40" s="183"/>
      <c r="T40" s="183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</row>
    <row r="41" spans="1:179" s="56" customFormat="1" ht="11.4" x14ac:dyDescent="0.4">
      <c r="A41" s="182"/>
      <c r="B41" s="185">
        <v>17</v>
      </c>
      <c r="C41" s="815"/>
      <c r="D41" s="186" t="s">
        <v>242</v>
      </c>
      <c r="E41" s="187">
        <v>114</v>
      </c>
      <c r="F41" s="187">
        <v>114</v>
      </c>
      <c r="G41" s="187">
        <v>228</v>
      </c>
      <c r="H41" s="187">
        <v>484</v>
      </c>
      <c r="I41" s="187">
        <v>132</v>
      </c>
      <c r="J41" s="187">
        <v>616</v>
      </c>
      <c r="K41" s="187">
        <v>15</v>
      </c>
      <c r="L41" s="187">
        <v>3</v>
      </c>
      <c r="M41" s="187">
        <v>18</v>
      </c>
      <c r="N41" s="187">
        <v>613</v>
      </c>
      <c r="O41" s="187">
        <v>249</v>
      </c>
      <c r="P41" s="187">
        <v>862</v>
      </c>
      <c r="Q41" s="183"/>
      <c r="R41" s="183"/>
      <c r="S41" s="183"/>
      <c r="T41" s="183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</row>
    <row r="42" spans="1:179" s="56" customFormat="1" ht="11.4" x14ac:dyDescent="0.4">
      <c r="A42" s="182"/>
      <c r="B42" s="185">
        <v>19</v>
      </c>
      <c r="C42" s="815"/>
      <c r="D42" s="186" t="s">
        <v>243</v>
      </c>
      <c r="E42" s="187">
        <v>120</v>
      </c>
      <c r="F42" s="187">
        <v>200</v>
      </c>
      <c r="G42" s="187">
        <v>320</v>
      </c>
      <c r="H42" s="187">
        <v>116</v>
      </c>
      <c r="I42" s="187">
        <v>57</v>
      </c>
      <c r="J42" s="187">
        <v>173</v>
      </c>
      <c r="K42" s="187">
        <v>2</v>
      </c>
      <c r="L42" s="187">
        <v>2</v>
      </c>
      <c r="M42" s="187">
        <v>4</v>
      </c>
      <c r="N42" s="187">
        <v>238</v>
      </c>
      <c r="O42" s="187">
        <v>259</v>
      </c>
      <c r="P42" s="187">
        <v>497</v>
      </c>
      <c r="Q42" s="183"/>
      <c r="R42" s="183"/>
      <c r="S42" s="183"/>
      <c r="T42" s="183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</row>
    <row r="43" spans="1:179" s="56" customFormat="1" ht="15.9" x14ac:dyDescent="0.4">
      <c r="A43" s="182"/>
      <c r="B43" s="185">
        <v>22</v>
      </c>
      <c r="C43" s="815"/>
      <c r="D43" s="186" t="s">
        <v>244</v>
      </c>
      <c r="E43" s="187">
        <v>114</v>
      </c>
      <c r="F43" s="187">
        <v>125</v>
      </c>
      <c r="G43" s="187">
        <v>239</v>
      </c>
      <c r="H43" s="187">
        <v>205</v>
      </c>
      <c r="I43" s="187">
        <v>63</v>
      </c>
      <c r="J43" s="187">
        <v>268</v>
      </c>
      <c r="K43" s="187">
        <v>2</v>
      </c>
      <c r="L43" s="187">
        <v>2</v>
      </c>
      <c r="M43" s="187">
        <v>4</v>
      </c>
      <c r="N43" s="187">
        <v>321</v>
      </c>
      <c r="O43" s="187">
        <v>190</v>
      </c>
      <c r="P43" s="187">
        <v>511</v>
      </c>
      <c r="Q43" s="183"/>
      <c r="R43" s="183"/>
      <c r="S43" s="183"/>
      <c r="T43" s="183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</row>
    <row r="44" spans="1:179" s="56" customFormat="1" ht="15.9" x14ac:dyDescent="0.4">
      <c r="A44" s="182"/>
      <c r="B44" s="185">
        <v>23</v>
      </c>
      <c r="C44" s="815"/>
      <c r="D44" s="186" t="s">
        <v>245</v>
      </c>
      <c r="E44" s="187">
        <v>42</v>
      </c>
      <c r="F44" s="187">
        <v>51</v>
      </c>
      <c r="G44" s="187">
        <v>93</v>
      </c>
      <c r="H44" s="187">
        <v>62</v>
      </c>
      <c r="I44" s="187">
        <v>34</v>
      </c>
      <c r="J44" s="187">
        <v>96</v>
      </c>
      <c r="K44" s="187">
        <v>2</v>
      </c>
      <c r="L44" s="187">
        <v>3</v>
      </c>
      <c r="M44" s="187">
        <v>5</v>
      </c>
      <c r="N44" s="187">
        <v>106</v>
      </c>
      <c r="O44" s="187">
        <v>88</v>
      </c>
      <c r="P44" s="187">
        <v>194</v>
      </c>
      <c r="Q44" s="183"/>
      <c r="R44" s="183"/>
      <c r="S44" s="183"/>
      <c r="T44" s="183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</row>
    <row r="45" spans="1:179" s="56" customFormat="1" ht="15.9" x14ac:dyDescent="0.4">
      <c r="A45" s="182"/>
      <c r="B45" s="185">
        <v>25</v>
      </c>
      <c r="C45" s="815"/>
      <c r="D45" s="186" t="s">
        <v>246</v>
      </c>
      <c r="E45" s="187">
        <v>8</v>
      </c>
      <c r="F45" s="187">
        <v>18</v>
      </c>
      <c r="G45" s="187">
        <v>26</v>
      </c>
      <c r="H45" s="187">
        <v>70</v>
      </c>
      <c r="I45" s="187">
        <v>18</v>
      </c>
      <c r="J45" s="187">
        <v>88</v>
      </c>
      <c r="K45" s="187">
        <v>1</v>
      </c>
      <c r="L45" s="187">
        <v>0</v>
      </c>
      <c r="M45" s="187">
        <v>1</v>
      </c>
      <c r="N45" s="187">
        <v>79</v>
      </c>
      <c r="O45" s="187">
        <v>36</v>
      </c>
      <c r="P45" s="187">
        <v>115</v>
      </c>
      <c r="Q45" s="183"/>
      <c r="R45" s="183"/>
      <c r="S45" s="183"/>
      <c r="T45" s="183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</row>
    <row r="46" spans="1:179" s="56" customFormat="1" ht="15.9" x14ac:dyDescent="0.4">
      <c r="A46" s="182"/>
      <c r="B46" s="185">
        <v>26</v>
      </c>
      <c r="C46" s="815"/>
      <c r="D46" s="186" t="s">
        <v>247</v>
      </c>
      <c r="E46" s="187">
        <v>4</v>
      </c>
      <c r="F46" s="187">
        <v>4</v>
      </c>
      <c r="G46" s="187">
        <v>8</v>
      </c>
      <c r="H46" s="187">
        <v>3</v>
      </c>
      <c r="I46" s="187">
        <v>4</v>
      </c>
      <c r="J46" s="187">
        <v>7</v>
      </c>
      <c r="K46" s="187">
        <v>2</v>
      </c>
      <c r="L46" s="187">
        <v>2</v>
      </c>
      <c r="M46" s="187">
        <v>4</v>
      </c>
      <c r="N46" s="187">
        <v>9</v>
      </c>
      <c r="O46" s="187">
        <v>10</v>
      </c>
      <c r="P46" s="187">
        <v>19</v>
      </c>
      <c r="Q46" s="183"/>
      <c r="R46" s="183"/>
      <c r="S46" s="183"/>
      <c r="T46" s="183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5"/>
      <c r="BN46" s="215"/>
      <c r="BO46" s="215"/>
      <c r="BP46" s="215"/>
      <c r="BQ46" s="215"/>
      <c r="BR46" s="215"/>
      <c r="BS46" s="215"/>
      <c r="BT46" s="215"/>
      <c r="BU46" s="215"/>
      <c r="BV46" s="215"/>
      <c r="BW46" s="215"/>
      <c r="BX46" s="215"/>
      <c r="BY46" s="215"/>
      <c r="BZ46" s="215"/>
      <c r="CA46" s="215"/>
      <c r="CB46" s="215"/>
      <c r="CC46" s="215"/>
      <c r="CD46" s="215"/>
      <c r="CE46" s="215"/>
      <c r="CF46" s="215"/>
      <c r="CG46" s="215"/>
      <c r="CH46" s="215"/>
      <c r="CI46" s="215"/>
      <c r="CJ46" s="215"/>
      <c r="CK46" s="215"/>
      <c r="CL46" s="215"/>
      <c r="CM46" s="215"/>
      <c r="CN46" s="215"/>
      <c r="CO46" s="215"/>
      <c r="CP46" s="215"/>
      <c r="CQ46" s="215"/>
      <c r="CR46" s="215"/>
      <c r="CS46" s="215"/>
      <c r="CT46" s="215"/>
      <c r="CU46" s="215"/>
      <c r="CV46" s="215"/>
      <c r="CW46" s="215"/>
      <c r="CX46" s="215"/>
      <c r="CY46" s="215"/>
      <c r="CZ46" s="215"/>
      <c r="DA46" s="215"/>
      <c r="DB46" s="215"/>
      <c r="DC46" s="215"/>
      <c r="DD46" s="215"/>
      <c r="DE46" s="215"/>
      <c r="DF46" s="215"/>
      <c r="DG46" s="215"/>
      <c r="DH46" s="215"/>
      <c r="DI46" s="215"/>
      <c r="DJ46" s="215"/>
      <c r="DK46" s="215"/>
      <c r="DL46" s="215"/>
      <c r="DM46" s="215"/>
      <c r="DN46" s="215"/>
      <c r="DO46" s="215"/>
      <c r="DP46" s="215"/>
      <c r="DQ46" s="215"/>
      <c r="DR46" s="215"/>
      <c r="DS46" s="215"/>
      <c r="DT46" s="215"/>
      <c r="DU46" s="215"/>
      <c r="DV46" s="215"/>
      <c r="DW46" s="215"/>
      <c r="DX46" s="215"/>
      <c r="DY46" s="215"/>
      <c r="DZ46" s="215"/>
      <c r="EA46" s="215"/>
      <c r="EB46" s="215"/>
      <c r="EC46" s="215"/>
      <c r="ED46" s="215"/>
      <c r="EE46" s="215"/>
      <c r="EF46" s="215"/>
      <c r="EG46" s="215"/>
      <c r="EH46" s="215"/>
      <c r="EI46" s="215"/>
      <c r="EJ46" s="215"/>
      <c r="EK46" s="215"/>
      <c r="EL46" s="215"/>
      <c r="EM46" s="215"/>
      <c r="EN46" s="215"/>
      <c r="EO46" s="215"/>
      <c r="EP46" s="215"/>
      <c r="EQ46" s="215"/>
      <c r="ER46" s="215"/>
      <c r="ES46" s="215"/>
      <c r="ET46" s="215"/>
      <c r="EU46" s="215"/>
      <c r="EV46" s="215"/>
      <c r="EW46" s="215"/>
      <c r="EX46" s="215"/>
      <c r="EY46" s="215"/>
      <c r="EZ46" s="215"/>
      <c r="FA46" s="215"/>
      <c r="FB46" s="215"/>
      <c r="FC46" s="215"/>
      <c r="FD46" s="215"/>
      <c r="FE46" s="215"/>
      <c r="FF46" s="215"/>
      <c r="FG46" s="215"/>
      <c r="FH46" s="215"/>
      <c r="FI46" s="215"/>
      <c r="FJ46" s="215"/>
      <c r="FK46" s="215"/>
      <c r="FL46" s="215"/>
      <c r="FM46" s="215"/>
      <c r="FN46" s="215"/>
      <c r="FO46" s="215"/>
      <c r="FP46" s="215"/>
      <c r="FQ46" s="215"/>
      <c r="FR46" s="215"/>
      <c r="FS46" s="215"/>
      <c r="FT46" s="215"/>
      <c r="FU46" s="215"/>
      <c r="FV46" s="215"/>
      <c r="FW46" s="215"/>
    </row>
    <row r="47" spans="1:179" s="56" customFormat="1" ht="11.4" x14ac:dyDescent="0.4">
      <c r="A47" s="182"/>
      <c r="B47" s="185">
        <v>28</v>
      </c>
      <c r="C47" s="815"/>
      <c r="D47" s="186" t="s">
        <v>248</v>
      </c>
      <c r="E47" s="187">
        <v>323</v>
      </c>
      <c r="F47" s="187">
        <v>386</v>
      </c>
      <c r="G47" s="187">
        <v>709</v>
      </c>
      <c r="H47" s="187">
        <v>473</v>
      </c>
      <c r="I47" s="187">
        <v>216</v>
      </c>
      <c r="J47" s="187">
        <v>689</v>
      </c>
      <c r="K47" s="187">
        <v>16</v>
      </c>
      <c r="L47" s="187">
        <v>6</v>
      </c>
      <c r="M47" s="187">
        <v>22</v>
      </c>
      <c r="N47" s="187">
        <v>812</v>
      </c>
      <c r="O47" s="187">
        <v>608</v>
      </c>
      <c r="P47" s="187">
        <v>1420</v>
      </c>
      <c r="Q47" s="183"/>
      <c r="R47" s="183"/>
      <c r="S47" s="183"/>
      <c r="T47" s="183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5"/>
      <c r="BQ47" s="215"/>
      <c r="BR47" s="215"/>
      <c r="BS47" s="215"/>
      <c r="BT47" s="215"/>
      <c r="BU47" s="215"/>
      <c r="BV47" s="215"/>
      <c r="BW47" s="215"/>
      <c r="BX47" s="215"/>
      <c r="BY47" s="215"/>
      <c r="BZ47" s="215"/>
      <c r="CA47" s="215"/>
      <c r="CB47" s="215"/>
      <c r="CC47" s="215"/>
      <c r="CD47" s="215"/>
      <c r="CE47" s="215"/>
      <c r="CF47" s="215"/>
      <c r="CG47" s="215"/>
      <c r="CH47" s="215"/>
      <c r="CI47" s="215"/>
      <c r="CJ47" s="215"/>
      <c r="CK47" s="215"/>
      <c r="CL47" s="215"/>
      <c r="CM47" s="215"/>
      <c r="CN47" s="215"/>
      <c r="CO47" s="215"/>
      <c r="CP47" s="215"/>
      <c r="CQ47" s="215"/>
      <c r="CR47" s="215"/>
      <c r="CS47" s="215"/>
      <c r="CT47" s="215"/>
      <c r="CU47" s="215"/>
      <c r="CV47" s="215"/>
      <c r="CW47" s="215"/>
      <c r="CX47" s="215"/>
      <c r="CY47" s="215"/>
      <c r="CZ47" s="215"/>
      <c r="DA47" s="215"/>
      <c r="DB47" s="215"/>
      <c r="DC47" s="215"/>
      <c r="DD47" s="215"/>
      <c r="DE47" s="215"/>
      <c r="DF47" s="215"/>
      <c r="DG47" s="215"/>
      <c r="DH47" s="215"/>
      <c r="DI47" s="215"/>
      <c r="DJ47" s="215"/>
      <c r="DK47" s="215"/>
      <c r="DL47" s="215"/>
      <c r="DM47" s="215"/>
      <c r="DN47" s="215"/>
      <c r="DO47" s="215"/>
      <c r="DP47" s="215"/>
      <c r="DQ47" s="215"/>
      <c r="DR47" s="215"/>
      <c r="DS47" s="215"/>
      <c r="DT47" s="215"/>
      <c r="DU47" s="215"/>
      <c r="DV47" s="215"/>
      <c r="DW47" s="215"/>
      <c r="DX47" s="215"/>
      <c r="DY47" s="215"/>
      <c r="DZ47" s="215"/>
      <c r="EA47" s="215"/>
      <c r="EB47" s="215"/>
      <c r="EC47" s="215"/>
      <c r="ED47" s="215"/>
      <c r="EE47" s="215"/>
      <c r="EF47" s="215"/>
      <c r="EG47" s="215"/>
      <c r="EH47" s="215"/>
      <c r="EI47" s="215"/>
      <c r="EJ47" s="215"/>
      <c r="EK47" s="215"/>
      <c r="EL47" s="215"/>
      <c r="EM47" s="215"/>
      <c r="EN47" s="215"/>
      <c r="EO47" s="215"/>
      <c r="EP47" s="215"/>
      <c r="EQ47" s="215"/>
      <c r="ER47" s="215"/>
      <c r="ES47" s="215"/>
      <c r="ET47" s="215"/>
      <c r="EU47" s="215"/>
      <c r="EV47" s="215"/>
      <c r="EW47" s="215"/>
      <c r="EX47" s="215"/>
      <c r="EY47" s="215"/>
      <c r="EZ47" s="215"/>
      <c r="FA47" s="215"/>
      <c r="FB47" s="215"/>
      <c r="FC47" s="215"/>
      <c r="FD47" s="215"/>
      <c r="FE47" s="215"/>
      <c r="FF47" s="215"/>
      <c r="FG47" s="215"/>
      <c r="FH47" s="215"/>
      <c r="FI47" s="215"/>
      <c r="FJ47" s="215"/>
      <c r="FK47" s="215"/>
      <c r="FL47" s="215"/>
      <c r="FM47" s="215"/>
      <c r="FN47" s="215"/>
      <c r="FO47" s="215"/>
      <c r="FP47" s="215"/>
      <c r="FQ47" s="215"/>
      <c r="FR47" s="215"/>
      <c r="FS47" s="215"/>
      <c r="FT47" s="215"/>
      <c r="FU47" s="215"/>
      <c r="FV47" s="215"/>
      <c r="FW47" s="215"/>
    </row>
    <row r="48" spans="1:179" s="56" customFormat="1" ht="11.4" x14ac:dyDescent="0.4">
      <c r="A48" s="182"/>
      <c r="B48" s="185">
        <v>32</v>
      </c>
      <c r="C48" s="815"/>
      <c r="D48" s="186" t="s">
        <v>249</v>
      </c>
      <c r="E48" s="187">
        <v>93</v>
      </c>
      <c r="F48" s="187">
        <v>121</v>
      </c>
      <c r="G48" s="187">
        <v>214</v>
      </c>
      <c r="H48" s="187">
        <v>182</v>
      </c>
      <c r="I48" s="187">
        <v>62</v>
      </c>
      <c r="J48" s="187">
        <v>244</v>
      </c>
      <c r="K48" s="187">
        <v>5</v>
      </c>
      <c r="L48" s="187">
        <v>0</v>
      </c>
      <c r="M48" s="187">
        <v>5</v>
      </c>
      <c r="N48" s="187">
        <v>280</v>
      </c>
      <c r="O48" s="187">
        <v>183</v>
      </c>
      <c r="P48" s="187">
        <v>463</v>
      </c>
      <c r="Q48" s="183"/>
      <c r="R48" s="183"/>
      <c r="S48" s="183"/>
      <c r="T48" s="183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5"/>
      <c r="BQ48" s="215"/>
      <c r="BR48" s="215"/>
      <c r="BS48" s="215"/>
      <c r="BT48" s="215"/>
      <c r="BU48" s="215"/>
      <c r="BV48" s="215"/>
      <c r="BW48" s="215"/>
      <c r="BX48" s="215"/>
      <c r="BY48" s="215"/>
      <c r="BZ48" s="215"/>
      <c r="CA48" s="215"/>
      <c r="CB48" s="215"/>
      <c r="CC48" s="215"/>
      <c r="CD48" s="215"/>
      <c r="CE48" s="215"/>
      <c r="CF48" s="215"/>
      <c r="CG48" s="215"/>
      <c r="CH48" s="215"/>
      <c r="CI48" s="215"/>
      <c r="CJ48" s="215"/>
      <c r="CK48" s="215"/>
      <c r="CL48" s="215"/>
      <c r="CM48" s="215"/>
      <c r="CN48" s="215"/>
      <c r="CO48" s="215"/>
      <c r="CP48" s="215"/>
      <c r="CQ48" s="215"/>
      <c r="CR48" s="215"/>
      <c r="CS48" s="215"/>
      <c r="CT48" s="215"/>
      <c r="CU48" s="215"/>
      <c r="CV48" s="215"/>
      <c r="CW48" s="215"/>
      <c r="CX48" s="215"/>
      <c r="CY48" s="215"/>
      <c r="CZ48" s="215"/>
      <c r="DA48" s="215"/>
      <c r="DB48" s="215"/>
      <c r="DC48" s="215"/>
      <c r="DD48" s="215"/>
      <c r="DE48" s="215"/>
      <c r="DF48" s="215"/>
      <c r="DG48" s="215"/>
      <c r="DH48" s="215"/>
      <c r="DI48" s="215"/>
      <c r="DJ48" s="215"/>
      <c r="DK48" s="215"/>
      <c r="DL48" s="215"/>
      <c r="DM48" s="215"/>
      <c r="DN48" s="215"/>
      <c r="DO48" s="215"/>
      <c r="DP48" s="215"/>
      <c r="DQ48" s="215"/>
      <c r="DR48" s="215"/>
      <c r="DS48" s="215"/>
      <c r="DT48" s="215"/>
      <c r="DU48" s="215"/>
      <c r="DV48" s="215"/>
      <c r="DW48" s="215"/>
      <c r="DX48" s="215"/>
      <c r="DY48" s="215"/>
      <c r="DZ48" s="215"/>
      <c r="EA48" s="215"/>
      <c r="EB48" s="215"/>
      <c r="EC48" s="215"/>
      <c r="ED48" s="215"/>
      <c r="EE48" s="215"/>
      <c r="EF48" s="215"/>
      <c r="EG48" s="215"/>
      <c r="EH48" s="215"/>
      <c r="EI48" s="215"/>
      <c r="EJ48" s="215"/>
      <c r="EK48" s="215"/>
      <c r="EL48" s="215"/>
      <c r="EM48" s="215"/>
      <c r="EN48" s="215"/>
      <c r="EO48" s="215"/>
      <c r="EP48" s="215"/>
      <c r="EQ48" s="215"/>
      <c r="ER48" s="215"/>
      <c r="ES48" s="215"/>
      <c r="ET48" s="215"/>
      <c r="EU48" s="215"/>
      <c r="EV48" s="215"/>
      <c r="EW48" s="215"/>
      <c r="EX48" s="215"/>
      <c r="EY48" s="215"/>
      <c r="EZ48" s="215"/>
      <c r="FA48" s="215"/>
      <c r="FB48" s="215"/>
      <c r="FC48" s="215"/>
      <c r="FD48" s="215"/>
      <c r="FE48" s="215"/>
      <c r="FF48" s="215"/>
      <c r="FG48" s="215"/>
      <c r="FH48" s="215"/>
      <c r="FI48" s="215"/>
      <c r="FJ48" s="215"/>
      <c r="FK48" s="215"/>
      <c r="FL48" s="215"/>
      <c r="FM48" s="215"/>
      <c r="FN48" s="215"/>
      <c r="FO48" s="215"/>
      <c r="FP48" s="215"/>
      <c r="FQ48" s="215"/>
      <c r="FR48" s="215"/>
      <c r="FS48" s="215"/>
      <c r="FT48" s="215"/>
      <c r="FU48" s="215"/>
      <c r="FV48" s="215"/>
      <c r="FW48" s="215"/>
    </row>
    <row r="49" spans="1:179" s="56" customFormat="1" ht="11.4" x14ac:dyDescent="0.4">
      <c r="A49" s="182"/>
      <c r="B49" s="185">
        <v>34</v>
      </c>
      <c r="C49" s="815"/>
      <c r="D49" s="186" t="s">
        <v>250</v>
      </c>
      <c r="E49" s="187">
        <v>245</v>
      </c>
      <c r="F49" s="187">
        <v>303</v>
      </c>
      <c r="G49" s="187">
        <v>548</v>
      </c>
      <c r="H49" s="187">
        <v>433</v>
      </c>
      <c r="I49" s="187">
        <v>211</v>
      </c>
      <c r="J49" s="187">
        <v>644</v>
      </c>
      <c r="K49" s="187">
        <v>34</v>
      </c>
      <c r="L49" s="187">
        <v>10</v>
      </c>
      <c r="M49" s="187">
        <v>44</v>
      </c>
      <c r="N49" s="187">
        <v>712</v>
      </c>
      <c r="O49" s="187">
        <v>524</v>
      </c>
      <c r="P49" s="187">
        <v>1236</v>
      </c>
      <c r="Q49" s="183"/>
      <c r="R49" s="183"/>
      <c r="S49" s="183"/>
      <c r="T49" s="183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5"/>
      <c r="BQ49" s="215"/>
      <c r="BR49" s="215"/>
      <c r="BS49" s="215"/>
      <c r="BT49" s="215"/>
      <c r="BU49" s="215"/>
      <c r="BV49" s="215"/>
      <c r="BW49" s="215"/>
      <c r="BX49" s="215"/>
      <c r="BY49" s="215"/>
      <c r="BZ49" s="215"/>
      <c r="CA49" s="215"/>
      <c r="CB49" s="215"/>
      <c r="CC49" s="215"/>
      <c r="CD49" s="215"/>
      <c r="CE49" s="215"/>
      <c r="CF49" s="215"/>
      <c r="CG49" s="215"/>
      <c r="CH49" s="215"/>
      <c r="CI49" s="215"/>
      <c r="CJ49" s="215"/>
      <c r="CK49" s="215"/>
      <c r="CL49" s="215"/>
      <c r="CM49" s="215"/>
      <c r="CN49" s="215"/>
      <c r="CO49" s="215"/>
      <c r="CP49" s="215"/>
      <c r="CQ49" s="215"/>
      <c r="CR49" s="215"/>
      <c r="CS49" s="215"/>
      <c r="CT49" s="215"/>
      <c r="CU49" s="215"/>
      <c r="CV49" s="215"/>
      <c r="CW49" s="215"/>
      <c r="CX49" s="215"/>
      <c r="CY49" s="215"/>
      <c r="CZ49" s="215"/>
      <c r="DA49" s="215"/>
      <c r="DB49" s="215"/>
      <c r="DC49" s="215"/>
      <c r="DD49" s="215"/>
      <c r="DE49" s="215"/>
      <c r="DF49" s="215"/>
      <c r="DG49" s="215"/>
      <c r="DH49" s="215"/>
      <c r="DI49" s="215"/>
      <c r="DJ49" s="215"/>
      <c r="DK49" s="215"/>
      <c r="DL49" s="215"/>
      <c r="DM49" s="215"/>
      <c r="DN49" s="215"/>
      <c r="DO49" s="215"/>
      <c r="DP49" s="215"/>
      <c r="DQ49" s="215"/>
      <c r="DR49" s="215"/>
      <c r="DS49" s="215"/>
      <c r="DT49" s="215"/>
      <c r="DU49" s="215"/>
      <c r="DV49" s="215"/>
      <c r="DW49" s="215"/>
      <c r="DX49" s="215"/>
      <c r="DY49" s="215"/>
      <c r="DZ49" s="215"/>
      <c r="EA49" s="215"/>
      <c r="EB49" s="215"/>
      <c r="EC49" s="215"/>
      <c r="ED49" s="215"/>
      <c r="EE49" s="215"/>
      <c r="EF49" s="215"/>
      <c r="EG49" s="215"/>
      <c r="EH49" s="215"/>
      <c r="EI49" s="215"/>
      <c r="EJ49" s="215"/>
      <c r="EK49" s="215"/>
      <c r="EL49" s="215"/>
      <c r="EM49" s="215"/>
      <c r="EN49" s="215"/>
      <c r="EO49" s="215"/>
      <c r="EP49" s="215"/>
      <c r="EQ49" s="215"/>
      <c r="ER49" s="215"/>
      <c r="ES49" s="215"/>
      <c r="ET49" s="215"/>
      <c r="EU49" s="215"/>
      <c r="EV49" s="215"/>
      <c r="EW49" s="215"/>
      <c r="EX49" s="215"/>
      <c r="EY49" s="215"/>
      <c r="EZ49" s="215"/>
      <c r="FA49" s="215"/>
      <c r="FB49" s="215"/>
      <c r="FC49" s="215"/>
      <c r="FD49" s="215"/>
      <c r="FE49" s="215"/>
      <c r="FF49" s="215"/>
      <c r="FG49" s="215"/>
      <c r="FH49" s="215"/>
      <c r="FI49" s="215"/>
      <c r="FJ49" s="215"/>
      <c r="FK49" s="215"/>
      <c r="FL49" s="215"/>
      <c r="FM49" s="215"/>
      <c r="FN49" s="215"/>
      <c r="FO49" s="215"/>
      <c r="FP49" s="215"/>
      <c r="FQ49" s="215"/>
      <c r="FR49" s="215"/>
      <c r="FS49" s="215"/>
      <c r="FT49" s="215"/>
      <c r="FU49" s="215"/>
      <c r="FV49" s="215"/>
      <c r="FW49" s="215"/>
    </row>
    <row r="50" spans="1:179" s="56" customFormat="1" ht="11.4" x14ac:dyDescent="0.4">
      <c r="A50" s="182"/>
      <c r="B50" s="185">
        <v>35</v>
      </c>
      <c r="C50" s="815"/>
      <c r="D50" s="186" t="s">
        <v>251</v>
      </c>
      <c r="E50" s="187">
        <v>17</v>
      </c>
      <c r="F50" s="187">
        <v>90</v>
      </c>
      <c r="G50" s="187">
        <v>107</v>
      </c>
      <c r="H50" s="187">
        <v>26</v>
      </c>
      <c r="I50" s="187">
        <v>44</v>
      </c>
      <c r="J50" s="187">
        <v>70</v>
      </c>
      <c r="K50" s="187">
        <v>2</v>
      </c>
      <c r="L50" s="187">
        <v>4</v>
      </c>
      <c r="M50" s="187">
        <v>6</v>
      </c>
      <c r="N50" s="187">
        <v>45</v>
      </c>
      <c r="O50" s="187">
        <v>138</v>
      </c>
      <c r="P50" s="187">
        <v>183</v>
      </c>
      <c r="Q50" s="183"/>
      <c r="R50" s="183"/>
      <c r="S50" s="183"/>
      <c r="T50" s="183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15"/>
      <c r="BN50" s="215"/>
      <c r="BO50" s="215"/>
      <c r="BP50" s="215"/>
      <c r="BQ50" s="215"/>
      <c r="BR50" s="215"/>
      <c r="BS50" s="215"/>
      <c r="BT50" s="215"/>
      <c r="BU50" s="215"/>
      <c r="BV50" s="215"/>
      <c r="BW50" s="215"/>
      <c r="BX50" s="215"/>
      <c r="BY50" s="215"/>
      <c r="BZ50" s="215"/>
      <c r="CA50" s="215"/>
      <c r="CB50" s="215"/>
      <c r="CC50" s="215"/>
      <c r="CD50" s="215"/>
      <c r="CE50" s="215"/>
      <c r="CF50" s="215"/>
      <c r="CG50" s="215"/>
      <c r="CH50" s="215"/>
      <c r="CI50" s="215"/>
      <c r="CJ50" s="215"/>
      <c r="CK50" s="215"/>
      <c r="CL50" s="215"/>
      <c r="CM50" s="215"/>
      <c r="CN50" s="215"/>
      <c r="CO50" s="215"/>
      <c r="CP50" s="215"/>
      <c r="CQ50" s="215"/>
      <c r="CR50" s="215"/>
      <c r="CS50" s="215"/>
      <c r="CT50" s="215"/>
      <c r="CU50" s="215"/>
      <c r="CV50" s="215"/>
      <c r="CW50" s="215"/>
      <c r="CX50" s="215"/>
      <c r="CY50" s="215"/>
      <c r="CZ50" s="215"/>
      <c r="DA50" s="215"/>
      <c r="DB50" s="215"/>
      <c r="DC50" s="215"/>
      <c r="DD50" s="215"/>
      <c r="DE50" s="215"/>
      <c r="DF50" s="215"/>
      <c r="DG50" s="215"/>
      <c r="DH50" s="215"/>
      <c r="DI50" s="215"/>
      <c r="DJ50" s="215"/>
      <c r="DK50" s="215"/>
      <c r="DL50" s="215"/>
      <c r="DM50" s="215"/>
      <c r="DN50" s="215"/>
      <c r="DO50" s="215"/>
      <c r="DP50" s="215"/>
      <c r="DQ50" s="215"/>
      <c r="DR50" s="215"/>
      <c r="DS50" s="215"/>
      <c r="DT50" s="215"/>
      <c r="DU50" s="215"/>
      <c r="DV50" s="215"/>
      <c r="DW50" s="215"/>
      <c r="DX50" s="215"/>
      <c r="DY50" s="215"/>
      <c r="DZ50" s="215"/>
      <c r="EA50" s="215"/>
      <c r="EB50" s="215"/>
      <c r="EC50" s="215"/>
      <c r="ED50" s="215"/>
      <c r="EE50" s="215"/>
      <c r="EF50" s="215"/>
      <c r="EG50" s="215"/>
      <c r="EH50" s="215"/>
      <c r="EI50" s="215"/>
      <c r="EJ50" s="215"/>
      <c r="EK50" s="215"/>
      <c r="EL50" s="215"/>
      <c r="EM50" s="215"/>
      <c r="EN50" s="215"/>
      <c r="EO50" s="215"/>
      <c r="EP50" s="215"/>
      <c r="EQ50" s="215"/>
      <c r="ER50" s="215"/>
      <c r="ES50" s="215"/>
      <c r="ET50" s="215"/>
      <c r="EU50" s="215"/>
      <c r="EV50" s="215"/>
      <c r="EW50" s="215"/>
      <c r="EX50" s="215"/>
      <c r="EY50" s="215"/>
      <c r="EZ50" s="215"/>
      <c r="FA50" s="215"/>
      <c r="FB50" s="215"/>
      <c r="FC50" s="215"/>
      <c r="FD50" s="215"/>
      <c r="FE50" s="215"/>
      <c r="FF50" s="215"/>
      <c r="FG50" s="215"/>
      <c r="FH50" s="215"/>
      <c r="FI50" s="215"/>
      <c r="FJ50" s="215"/>
      <c r="FK50" s="215"/>
      <c r="FL50" s="215"/>
      <c r="FM50" s="215"/>
      <c r="FN50" s="215"/>
      <c r="FO50" s="215"/>
      <c r="FP50" s="215"/>
      <c r="FQ50" s="215"/>
      <c r="FR50" s="215"/>
      <c r="FS50" s="215"/>
      <c r="FT50" s="215"/>
      <c r="FU50" s="215"/>
      <c r="FV50" s="215"/>
      <c r="FW50" s="215"/>
    </row>
    <row r="51" spans="1:179" s="56" customFormat="1" ht="11.4" x14ac:dyDescent="0.4">
      <c r="A51" s="182"/>
      <c r="B51" s="185">
        <v>37</v>
      </c>
      <c r="C51" s="815"/>
      <c r="D51" s="186" t="s">
        <v>252</v>
      </c>
      <c r="E51" s="187">
        <v>153</v>
      </c>
      <c r="F51" s="187">
        <v>244</v>
      </c>
      <c r="G51" s="187">
        <v>397</v>
      </c>
      <c r="H51" s="187">
        <v>152</v>
      </c>
      <c r="I51" s="187">
        <v>87</v>
      </c>
      <c r="J51" s="187">
        <v>239</v>
      </c>
      <c r="K51" s="187">
        <v>16</v>
      </c>
      <c r="L51" s="187">
        <v>5</v>
      </c>
      <c r="M51" s="187">
        <v>21</v>
      </c>
      <c r="N51" s="187">
        <v>321</v>
      </c>
      <c r="O51" s="187">
        <v>336</v>
      </c>
      <c r="P51" s="187">
        <v>657</v>
      </c>
      <c r="Q51" s="183"/>
      <c r="R51" s="183"/>
      <c r="S51" s="183"/>
      <c r="T51" s="183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  <c r="AO51" s="215"/>
      <c r="AP51" s="215"/>
      <c r="AQ51" s="215"/>
      <c r="AR51" s="215"/>
      <c r="AS51" s="215"/>
      <c r="AT51" s="215"/>
      <c r="AU51" s="215"/>
      <c r="AV51" s="215"/>
      <c r="AW51" s="215"/>
      <c r="AX51" s="215"/>
      <c r="AY51" s="215"/>
      <c r="AZ51" s="215"/>
      <c r="BA51" s="215"/>
      <c r="BB51" s="215"/>
      <c r="BC51" s="215"/>
      <c r="BD51" s="215"/>
      <c r="BE51" s="215"/>
      <c r="BF51" s="215"/>
      <c r="BG51" s="215"/>
      <c r="BH51" s="215"/>
      <c r="BI51" s="215"/>
      <c r="BJ51" s="215"/>
      <c r="BK51" s="215"/>
      <c r="BL51" s="215"/>
      <c r="BM51" s="215"/>
      <c r="BN51" s="215"/>
      <c r="BO51" s="215"/>
      <c r="BP51" s="215"/>
      <c r="BQ51" s="215"/>
      <c r="BR51" s="215"/>
      <c r="BS51" s="215"/>
      <c r="BT51" s="215"/>
      <c r="BU51" s="215"/>
      <c r="BV51" s="215"/>
      <c r="BW51" s="215"/>
      <c r="BX51" s="215"/>
      <c r="BY51" s="215"/>
      <c r="BZ51" s="215"/>
      <c r="CA51" s="215"/>
      <c r="CB51" s="215"/>
      <c r="CC51" s="215"/>
      <c r="CD51" s="215"/>
      <c r="CE51" s="215"/>
      <c r="CF51" s="215"/>
      <c r="CG51" s="215"/>
      <c r="CH51" s="215"/>
      <c r="CI51" s="215"/>
      <c r="CJ51" s="215"/>
      <c r="CK51" s="215"/>
      <c r="CL51" s="215"/>
      <c r="CM51" s="215"/>
      <c r="CN51" s="215"/>
      <c r="CO51" s="215"/>
      <c r="CP51" s="215"/>
      <c r="CQ51" s="215"/>
      <c r="CR51" s="215"/>
      <c r="CS51" s="215"/>
      <c r="CT51" s="215"/>
      <c r="CU51" s="215"/>
      <c r="CV51" s="215"/>
      <c r="CW51" s="215"/>
      <c r="CX51" s="215"/>
      <c r="CY51" s="215"/>
      <c r="CZ51" s="215"/>
      <c r="DA51" s="215"/>
      <c r="DB51" s="215"/>
      <c r="DC51" s="215"/>
      <c r="DD51" s="215"/>
      <c r="DE51" s="215"/>
      <c r="DF51" s="215"/>
      <c r="DG51" s="215"/>
      <c r="DH51" s="215"/>
      <c r="DI51" s="215"/>
      <c r="DJ51" s="215"/>
      <c r="DK51" s="215"/>
      <c r="DL51" s="215"/>
      <c r="DM51" s="215"/>
      <c r="DN51" s="215"/>
      <c r="DO51" s="215"/>
      <c r="DP51" s="215"/>
      <c r="DQ51" s="215"/>
      <c r="DR51" s="215"/>
      <c r="DS51" s="215"/>
      <c r="DT51" s="215"/>
      <c r="DU51" s="215"/>
      <c r="DV51" s="215"/>
      <c r="DW51" s="215"/>
      <c r="DX51" s="215"/>
      <c r="DY51" s="215"/>
      <c r="DZ51" s="215"/>
      <c r="EA51" s="215"/>
      <c r="EB51" s="215"/>
      <c r="EC51" s="215"/>
      <c r="ED51" s="215"/>
      <c r="EE51" s="215"/>
      <c r="EF51" s="215"/>
      <c r="EG51" s="215"/>
      <c r="EH51" s="215"/>
      <c r="EI51" s="215"/>
      <c r="EJ51" s="215"/>
      <c r="EK51" s="215"/>
      <c r="EL51" s="215"/>
      <c r="EM51" s="215"/>
      <c r="EN51" s="215"/>
      <c r="EO51" s="215"/>
      <c r="EP51" s="215"/>
      <c r="EQ51" s="215"/>
      <c r="ER51" s="215"/>
      <c r="ES51" s="215"/>
      <c r="ET51" s="215"/>
      <c r="EU51" s="215"/>
      <c r="EV51" s="215"/>
      <c r="EW51" s="215"/>
      <c r="EX51" s="215"/>
      <c r="EY51" s="215"/>
      <c r="EZ51" s="215"/>
      <c r="FA51" s="215"/>
      <c r="FB51" s="215"/>
      <c r="FC51" s="215"/>
      <c r="FD51" s="215"/>
      <c r="FE51" s="215"/>
      <c r="FF51" s="215"/>
      <c r="FG51" s="215"/>
      <c r="FH51" s="215"/>
      <c r="FI51" s="215"/>
      <c r="FJ51" s="215"/>
      <c r="FK51" s="215"/>
      <c r="FL51" s="215"/>
      <c r="FM51" s="215"/>
      <c r="FN51" s="215"/>
      <c r="FO51" s="215"/>
      <c r="FP51" s="215"/>
      <c r="FQ51" s="215"/>
      <c r="FR51" s="215"/>
      <c r="FS51" s="215"/>
      <c r="FT51" s="215"/>
      <c r="FU51" s="215"/>
      <c r="FV51" s="215"/>
      <c r="FW51" s="215"/>
    </row>
    <row r="52" spans="1:179" s="56" customFormat="1" ht="11.4" x14ac:dyDescent="0.4">
      <c r="A52" s="182"/>
      <c r="B52" s="185">
        <v>41</v>
      </c>
      <c r="C52" s="815"/>
      <c r="D52" s="186" t="s">
        <v>253</v>
      </c>
      <c r="E52" s="187">
        <v>109</v>
      </c>
      <c r="F52" s="187">
        <v>318</v>
      </c>
      <c r="G52" s="187">
        <v>427</v>
      </c>
      <c r="H52" s="187">
        <v>164</v>
      </c>
      <c r="I52" s="187">
        <v>133</v>
      </c>
      <c r="J52" s="187">
        <v>297</v>
      </c>
      <c r="K52" s="187">
        <v>7</v>
      </c>
      <c r="L52" s="187">
        <v>3</v>
      </c>
      <c r="M52" s="187">
        <v>10</v>
      </c>
      <c r="N52" s="187">
        <v>280</v>
      </c>
      <c r="O52" s="187">
        <v>454</v>
      </c>
      <c r="P52" s="187">
        <v>734</v>
      </c>
      <c r="Q52" s="183"/>
      <c r="R52" s="183"/>
      <c r="S52" s="183"/>
      <c r="T52" s="183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5"/>
      <c r="BR52" s="215"/>
      <c r="BS52" s="215"/>
      <c r="BT52" s="215"/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215"/>
      <c r="CN52" s="215"/>
      <c r="CO52" s="215"/>
      <c r="CP52" s="215"/>
      <c r="CQ52" s="215"/>
      <c r="CR52" s="215"/>
      <c r="CS52" s="215"/>
      <c r="CT52" s="215"/>
      <c r="CU52" s="215"/>
      <c r="CV52" s="215"/>
      <c r="CW52" s="215"/>
      <c r="CX52" s="215"/>
      <c r="CY52" s="215"/>
      <c r="CZ52" s="215"/>
      <c r="DA52" s="215"/>
      <c r="DB52" s="215"/>
      <c r="DC52" s="215"/>
      <c r="DD52" s="215"/>
      <c r="DE52" s="215"/>
      <c r="DF52" s="215"/>
      <c r="DG52" s="215"/>
      <c r="DH52" s="215"/>
      <c r="DI52" s="215"/>
      <c r="DJ52" s="215"/>
      <c r="DK52" s="215"/>
      <c r="DL52" s="215"/>
      <c r="DM52" s="215"/>
      <c r="DN52" s="215"/>
      <c r="DO52" s="215"/>
      <c r="DP52" s="215"/>
      <c r="DQ52" s="215"/>
      <c r="DR52" s="215"/>
      <c r="DS52" s="215"/>
      <c r="DT52" s="215"/>
      <c r="DU52" s="215"/>
      <c r="DV52" s="215"/>
      <c r="DW52" s="215"/>
      <c r="DX52" s="215"/>
      <c r="DY52" s="215"/>
      <c r="DZ52" s="215"/>
      <c r="EA52" s="215"/>
      <c r="EB52" s="215"/>
      <c r="EC52" s="215"/>
      <c r="ED52" s="215"/>
      <c r="EE52" s="215"/>
      <c r="EF52" s="215"/>
      <c r="EG52" s="215"/>
      <c r="EH52" s="215"/>
      <c r="EI52" s="215"/>
      <c r="EJ52" s="215"/>
      <c r="EK52" s="215"/>
      <c r="EL52" s="215"/>
      <c r="EM52" s="215"/>
      <c r="EN52" s="215"/>
      <c r="EO52" s="215"/>
      <c r="EP52" s="215"/>
      <c r="EQ52" s="215"/>
      <c r="ER52" s="215"/>
      <c r="ES52" s="215"/>
      <c r="ET52" s="215"/>
      <c r="EU52" s="215"/>
      <c r="EV52" s="215"/>
      <c r="EW52" s="215"/>
      <c r="EX52" s="215"/>
      <c r="EY52" s="215"/>
      <c r="EZ52" s="215"/>
      <c r="FA52" s="215"/>
      <c r="FB52" s="215"/>
      <c r="FC52" s="215"/>
      <c r="FD52" s="215"/>
      <c r="FE52" s="215"/>
      <c r="FF52" s="215"/>
      <c r="FG52" s="215"/>
      <c r="FH52" s="215"/>
      <c r="FI52" s="215"/>
      <c r="FJ52" s="215"/>
      <c r="FK52" s="215"/>
      <c r="FL52" s="215"/>
      <c r="FM52" s="215"/>
      <c r="FN52" s="215"/>
      <c r="FO52" s="215"/>
      <c r="FP52" s="215"/>
      <c r="FQ52" s="215"/>
      <c r="FR52" s="215"/>
      <c r="FS52" s="215"/>
      <c r="FT52" s="215"/>
      <c r="FU52" s="215"/>
      <c r="FV52" s="215"/>
      <c r="FW52" s="215"/>
    </row>
    <row r="53" spans="1:179" s="56" customFormat="1" ht="11.4" x14ac:dyDescent="0.4">
      <c r="A53" s="182"/>
      <c r="B53" s="185">
        <v>42</v>
      </c>
      <c r="C53" s="815"/>
      <c r="D53" s="186" t="s">
        <v>254</v>
      </c>
      <c r="E53" s="187">
        <v>94</v>
      </c>
      <c r="F53" s="187">
        <v>126</v>
      </c>
      <c r="G53" s="187">
        <v>220</v>
      </c>
      <c r="H53" s="187">
        <v>161</v>
      </c>
      <c r="I53" s="187">
        <v>93</v>
      </c>
      <c r="J53" s="187">
        <v>254</v>
      </c>
      <c r="K53" s="187">
        <v>4</v>
      </c>
      <c r="L53" s="187">
        <v>4</v>
      </c>
      <c r="M53" s="187">
        <v>8</v>
      </c>
      <c r="N53" s="187">
        <v>259</v>
      </c>
      <c r="O53" s="187">
        <v>223</v>
      </c>
      <c r="P53" s="187">
        <v>482</v>
      </c>
      <c r="Q53" s="183"/>
      <c r="R53" s="183"/>
      <c r="S53" s="183"/>
      <c r="T53" s="183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5"/>
      <c r="BR53" s="215"/>
      <c r="BS53" s="215"/>
      <c r="BT53" s="215"/>
      <c r="BU53" s="215"/>
      <c r="BV53" s="215"/>
      <c r="BW53" s="215"/>
      <c r="BX53" s="215"/>
      <c r="BY53" s="215"/>
      <c r="BZ53" s="215"/>
      <c r="CA53" s="215"/>
      <c r="CB53" s="215"/>
      <c r="CC53" s="215"/>
      <c r="CD53" s="215"/>
      <c r="CE53" s="215"/>
      <c r="CF53" s="215"/>
      <c r="CG53" s="215"/>
      <c r="CH53" s="215"/>
      <c r="CI53" s="215"/>
      <c r="CJ53" s="215"/>
      <c r="CK53" s="215"/>
      <c r="CL53" s="215"/>
      <c r="CM53" s="215"/>
      <c r="CN53" s="215"/>
      <c r="CO53" s="215"/>
      <c r="CP53" s="215"/>
      <c r="CQ53" s="215"/>
      <c r="CR53" s="215"/>
      <c r="CS53" s="215"/>
      <c r="CT53" s="215"/>
      <c r="CU53" s="215"/>
      <c r="CV53" s="215"/>
      <c r="CW53" s="215"/>
      <c r="CX53" s="215"/>
      <c r="CY53" s="215"/>
      <c r="CZ53" s="215"/>
      <c r="DA53" s="215"/>
      <c r="DB53" s="215"/>
      <c r="DC53" s="215"/>
      <c r="DD53" s="215"/>
      <c r="DE53" s="215"/>
      <c r="DF53" s="215"/>
      <c r="DG53" s="215"/>
      <c r="DH53" s="215"/>
      <c r="DI53" s="215"/>
      <c r="DJ53" s="215"/>
      <c r="DK53" s="215"/>
      <c r="DL53" s="215"/>
      <c r="DM53" s="215"/>
      <c r="DN53" s="215"/>
      <c r="DO53" s="215"/>
      <c r="DP53" s="215"/>
      <c r="DQ53" s="215"/>
      <c r="DR53" s="215"/>
      <c r="DS53" s="215"/>
      <c r="DT53" s="215"/>
      <c r="DU53" s="215"/>
      <c r="DV53" s="215"/>
      <c r="DW53" s="215"/>
      <c r="DX53" s="215"/>
      <c r="DY53" s="215"/>
      <c r="DZ53" s="215"/>
      <c r="EA53" s="215"/>
      <c r="EB53" s="215"/>
      <c r="EC53" s="215"/>
      <c r="ED53" s="215"/>
      <c r="EE53" s="215"/>
      <c r="EF53" s="215"/>
      <c r="EG53" s="215"/>
      <c r="EH53" s="215"/>
      <c r="EI53" s="215"/>
      <c r="EJ53" s="215"/>
      <c r="EK53" s="215"/>
      <c r="EL53" s="215"/>
      <c r="EM53" s="215"/>
      <c r="EN53" s="215"/>
      <c r="EO53" s="215"/>
      <c r="EP53" s="215"/>
      <c r="EQ53" s="215"/>
      <c r="ER53" s="215"/>
      <c r="ES53" s="215"/>
      <c r="ET53" s="215"/>
      <c r="EU53" s="215"/>
      <c r="EV53" s="215"/>
      <c r="EW53" s="215"/>
      <c r="EX53" s="215"/>
      <c r="EY53" s="215"/>
      <c r="EZ53" s="215"/>
      <c r="FA53" s="215"/>
      <c r="FB53" s="215"/>
      <c r="FC53" s="215"/>
      <c r="FD53" s="215"/>
      <c r="FE53" s="215"/>
      <c r="FF53" s="215"/>
      <c r="FG53" s="215"/>
      <c r="FH53" s="215"/>
      <c r="FI53" s="215"/>
      <c r="FJ53" s="215"/>
      <c r="FK53" s="215"/>
      <c r="FL53" s="215"/>
      <c r="FM53" s="215"/>
      <c r="FN53" s="215"/>
      <c r="FO53" s="215"/>
      <c r="FP53" s="215"/>
      <c r="FQ53" s="215"/>
      <c r="FR53" s="215"/>
      <c r="FS53" s="215"/>
      <c r="FT53" s="215"/>
      <c r="FU53" s="215"/>
      <c r="FV53" s="215"/>
      <c r="FW53" s="215"/>
    </row>
    <row r="54" spans="1:179" s="56" customFormat="1" ht="11.4" x14ac:dyDescent="0.4">
      <c r="A54" s="182"/>
      <c r="B54" s="185">
        <v>45</v>
      </c>
      <c r="C54" s="815"/>
      <c r="D54" s="186" t="s">
        <v>255</v>
      </c>
      <c r="E54" s="187">
        <v>26</v>
      </c>
      <c r="F54" s="187">
        <v>33</v>
      </c>
      <c r="G54" s="187">
        <v>59</v>
      </c>
      <c r="H54" s="187">
        <v>87</v>
      </c>
      <c r="I54" s="187">
        <v>76</v>
      </c>
      <c r="J54" s="187">
        <v>163</v>
      </c>
      <c r="K54" s="187">
        <v>2</v>
      </c>
      <c r="L54" s="187">
        <v>2</v>
      </c>
      <c r="M54" s="187">
        <v>4</v>
      </c>
      <c r="N54" s="187">
        <v>115</v>
      </c>
      <c r="O54" s="187">
        <v>111</v>
      </c>
      <c r="P54" s="187">
        <v>226</v>
      </c>
      <c r="Q54" s="183"/>
      <c r="R54" s="183"/>
      <c r="S54" s="183"/>
      <c r="T54" s="183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5"/>
      <c r="BS54" s="215"/>
      <c r="BT54" s="215"/>
      <c r="BU54" s="215"/>
      <c r="BV54" s="215"/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  <c r="CG54" s="215"/>
      <c r="CH54" s="215"/>
      <c r="CI54" s="215"/>
      <c r="CJ54" s="215"/>
      <c r="CK54" s="215"/>
      <c r="CL54" s="215"/>
      <c r="CM54" s="215"/>
      <c r="CN54" s="215"/>
      <c r="CO54" s="215"/>
      <c r="CP54" s="215"/>
      <c r="CQ54" s="215"/>
      <c r="CR54" s="215"/>
      <c r="CS54" s="215"/>
      <c r="CT54" s="215"/>
      <c r="CU54" s="215"/>
      <c r="CV54" s="215"/>
      <c r="CW54" s="215"/>
      <c r="CX54" s="215"/>
      <c r="CY54" s="215"/>
      <c r="CZ54" s="215"/>
      <c r="DA54" s="215"/>
      <c r="DB54" s="215"/>
      <c r="DC54" s="215"/>
      <c r="DD54" s="215"/>
      <c r="DE54" s="215"/>
      <c r="DF54" s="215"/>
      <c r="DG54" s="215"/>
      <c r="DH54" s="215"/>
      <c r="DI54" s="215"/>
      <c r="DJ54" s="215"/>
      <c r="DK54" s="215"/>
      <c r="DL54" s="215"/>
      <c r="DM54" s="215"/>
      <c r="DN54" s="215"/>
      <c r="DO54" s="215"/>
      <c r="DP54" s="215"/>
      <c r="DQ54" s="215"/>
      <c r="DR54" s="215"/>
      <c r="DS54" s="215"/>
      <c r="DT54" s="215"/>
      <c r="DU54" s="215"/>
      <c r="DV54" s="215"/>
      <c r="DW54" s="215"/>
      <c r="DX54" s="215"/>
      <c r="DY54" s="215"/>
      <c r="DZ54" s="215"/>
      <c r="EA54" s="215"/>
      <c r="EB54" s="215"/>
      <c r="EC54" s="215"/>
      <c r="ED54" s="215"/>
      <c r="EE54" s="215"/>
      <c r="EF54" s="215"/>
      <c r="EG54" s="215"/>
      <c r="EH54" s="215"/>
      <c r="EI54" s="215"/>
      <c r="EJ54" s="215"/>
      <c r="EK54" s="215"/>
      <c r="EL54" s="215"/>
      <c r="EM54" s="215"/>
      <c r="EN54" s="215"/>
      <c r="EO54" s="215"/>
      <c r="EP54" s="215"/>
      <c r="EQ54" s="215"/>
      <c r="ER54" s="215"/>
      <c r="ES54" s="215"/>
      <c r="ET54" s="215"/>
      <c r="EU54" s="215"/>
      <c r="EV54" s="215"/>
      <c r="EW54" s="215"/>
      <c r="EX54" s="215"/>
      <c r="EY54" s="215"/>
      <c r="EZ54" s="215"/>
      <c r="FA54" s="215"/>
      <c r="FB54" s="215"/>
      <c r="FC54" s="215"/>
      <c r="FD54" s="215"/>
      <c r="FE54" s="215"/>
      <c r="FF54" s="215"/>
      <c r="FG54" s="215"/>
      <c r="FH54" s="215"/>
      <c r="FI54" s="215"/>
      <c r="FJ54" s="215"/>
      <c r="FK54" s="215"/>
      <c r="FL54" s="215"/>
      <c r="FM54" s="215"/>
      <c r="FN54" s="215"/>
      <c r="FO54" s="215"/>
      <c r="FP54" s="215"/>
      <c r="FQ54" s="215"/>
      <c r="FR54" s="215"/>
      <c r="FS54" s="215"/>
      <c r="FT54" s="215"/>
      <c r="FU54" s="215"/>
      <c r="FV54" s="215"/>
      <c r="FW54" s="215"/>
    </row>
    <row r="55" spans="1:179" s="56" customFormat="1" ht="15.9" x14ac:dyDescent="0.4">
      <c r="A55" s="182"/>
      <c r="B55" s="185">
        <v>48</v>
      </c>
      <c r="C55" s="815"/>
      <c r="D55" s="186" t="s">
        <v>256</v>
      </c>
      <c r="E55" s="187">
        <v>124</v>
      </c>
      <c r="F55" s="187">
        <v>134</v>
      </c>
      <c r="G55" s="187">
        <v>258</v>
      </c>
      <c r="H55" s="187">
        <v>134</v>
      </c>
      <c r="I55" s="187">
        <v>76</v>
      </c>
      <c r="J55" s="187">
        <v>210</v>
      </c>
      <c r="K55" s="187">
        <v>2</v>
      </c>
      <c r="L55" s="187">
        <v>0</v>
      </c>
      <c r="M55" s="187">
        <v>2</v>
      </c>
      <c r="N55" s="187">
        <v>260</v>
      </c>
      <c r="O55" s="187">
        <v>210</v>
      </c>
      <c r="P55" s="187">
        <v>470</v>
      </c>
      <c r="Q55" s="183"/>
      <c r="R55" s="183"/>
      <c r="S55" s="183"/>
      <c r="T55" s="183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  <c r="BI55" s="215"/>
      <c r="BJ55" s="215"/>
      <c r="BK55" s="215"/>
      <c r="BL55" s="215"/>
      <c r="BM55" s="215"/>
      <c r="BN55" s="215"/>
      <c r="BO55" s="215"/>
      <c r="BP55" s="215"/>
      <c r="BQ55" s="215"/>
      <c r="BR55" s="215"/>
      <c r="BS55" s="215"/>
      <c r="BT55" s="215"/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  <c r="CG55" s="215"/>
      <c r="CH55" s="215"/>
      <c r="CI55" s="215"/>
      <c r="CJ55" s="215"/>
      <c r="CK55" s="215"/>
      <c r="CL55" s="215"/>
      <c r="CM55" s="215"/>
      <c r="CN55" s="215"/>
      <c r="CO55" s="215"/>
      <c r="CP55" s="215"/>
      <c r="CQ55" s="215"/>
      <c r="CR55" s="215"/>
      <c r="CS55" s="215"/>
      <c r="CT55" s="215"/>
      <c r="CU55" s="215"/>
      <c r="CV55" s="215"/>
      <c r="CW55" s="215"/>
      <c r="CX55" s="215"/>
      <c r="CY55" s="215"/>
      <c r="CZ55" s="215"/>
      <c r="DA55" s="215"/>
      <c r="DB55" s="215"/>
      <c r="DC55" s="215"/>
      <c r="DD55" s="215"/>
      <c r="DE55" s="215"/>
      <c r="DF55" s="215"/>
      <c r="DG55" s="215"/>
      <c r="DH55" s="215"/>
      <c r="DI55" s="215"/>
      <c r="DJ55" s="215"/>
      <c r="DK55" s="215"/>
      <c r="DL55" s="215"/>
      <c r="DM55" s="215"/>
      <c r="DN55" s="215"/>
      <c r="DO55" s="215"/>
      <c r="DP55" s="215"/>
      <c r="DQ55" s="215"/>
      <c r="DR55" s="215"/>
      <c r="DS55" s="215"/>
      <c r="DT55" s="215"/>
      <c r="DU55" s="215"/>
      <c r="DV55" s="215"/>
      <c r="DW55" s="215"/>
      <c r="DX55" s="215"/>
      <c r="DY55" s="215"/>
      <c r="DZ55" s="215"/>
      <c r="EA55" s="215"/>
      <c r="EB55" s="215"/>
      <c r="EC55" s="215"/>
      <c r="ED55" s="215"/>
      <c r="EE55" s="215"/>
      <c r="EF55" s="215"/>
      <c r="EG55" s="215"/>
      <c r="EH55" s="215"/>
      <c r="EI55" s="215"/>
      <c r="EJ55" s="215"/>
      <c r="EK55" s="215"/>
      <c r="EL55" s="215"/>
      <c r="EM55" s="215"/>
      <c r="EN55" s="215"/>
      <c r="EO55" s="215"/>
      <c r="EP55" s="215"/>
      <c r="EQ55" s="215"/>
      <c r="ER55" s="215"/>
      <c r="ES55" s="215"/>
      <c r="ET55" s="215"/>
      <c r="EU55" s="215"/>
      <c r="EV55" s="215"/>
      <c r="EW55" s="215"/>
      <c r="EX55" s="215"/>
      <c r="EY55" s="215"/>
      <c r="EZ55" s="215"/>
      <c r="FA55" s="215"/>
      <c r="FB55" s="215"/>
      <c r="FC55" s="215"/>
      <c r="FD55" s="215"/>
      <c r="FE55" s="215"/>
      <c r="FF55" s="215"/>
      <c r="FG55" s="215"/>
      <c r="FH55" s="215"/>
      <c r="FI55" s="215"/>
      <c r="FJ55" s="215"/>
      <c r="FK55" s="215"/>
      <c r="FL55" s="215"/>
      <c r="FM55" s="215"/>
      <c r="FN55" s="215"/>
      <c r="FO55" s="215"/>
      <c r="FP55" s="215"/>
      <c r="FQ55" s="215"/>
      <c r="FR55" s="215"/>
      <c r="FS55" s="215"/>
      <c r="FT55" s="215"/>
      <c r="FU55" s="215"/>
      <c r="FV55" s="215"/>
      <c r="FW55" s="215"/>
    </row>
    <row r="56" spans="1:179" s="56" customFormat="1" ht="11.4" x14ac:dyDescent="0.4">
      <c r="A56" s="182"/>
      <c r="B56" s="185">
        <v>49</v>
      </c>
      <c r="C56" s="815"/>
      <c r="D56" s="186" t="s">
        <v>257</v>
      </c>
      <c r="E56" s="187">
        <v>1</v>
      </c>
      <c r="F56" s="187">
        <v>2</v>
      </c>
      <c r="G56" s="187">
        <v>3</v>
      </c>
      <c r="H56" s="187">
        <v>3</v>
      </c>
      <c r="I56" s="187">
        <v>1</v>
      </c>
      <c r="J56" s="187">
        <v>4</v>
      </c>
      <c r="K56" s="187">
        <v>0</v>
      </c>
      <c r="L56" s="187">
        <v>0</v>
      </c>
      <c r="M56" s="187">
        <v>0</v>
      </c>
      <c r="N56" s="187">
        <v>4</v>
      </c>
      <c r="O56" s="187">
        <v>3</v>
      </c>
      <c r="P56" s="187">
        <v>7</v>
      </c>
      <c r="Q56" s="183"/>
      <c r="R56" s="183"/>
      <c r="S56" s="183"/>
      <c r="T56" s="183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  <c r="CG56" s="215"/>
      <c r="CH56" s="215"/>
      <c r="CI56" s="215"/>
      <c r="CJ56" s="215"/>
      <c r="CK56" s="215"/>
      <c r="CL56" s="215"/>
      <c r="CM56" s="215"/>
      <c r="CN56" s="215"/>
      <c r="CO56" s="215"/>
      <c r="CP56" s="215"/>
      <c r="CQ56" s="215"/>
      <c r="CR56" s="215"/>
      <c r="CS56" s="215"/>
      <c r="CT56" s="215"/>
      <c r="CU56" s="215"/>
      <c r="CV56" s="215"/>
      <c r="CW56" s="215"/>
      <c r="CX56" s="215"/>
      <c r="CY56" s="215"/>
      <c r="CZ56" s="215"/>
      <c r="DA56" s="215"/>
      <c r="DB56" s="215"/>
      <c r="DC56" s="215"/>
      <c r="DD56" s="215"/>
      <c r="DE56" s="215"/>
      <c r="DF56" s="215"/>
      <c r="DG56" s="215"/>
      <c r="DH56" s="215"/>
      <c r="DI56" s="215"/>
      <c r="DJ56" s="215"/>
      <c r="DK56" s="215"/>
      <c r="DL56" s="215"/>
      <c r="DM56" s="215"/>
      <c r="DN56" s="215"/>
      <c r="DO56" s="215"/>
      <c r="DP56" s="215"/>
      <c r="DQ56" s="215"/>
      <c r="DR56" s="215"/>
      <c r="DS56" s="215"/>
      <c r="DT56" s="215"/>
      <c r="DU56" s="215"/>
      <c r="DV56" s="215"/>
      <c r="DW56" s="215"/>
      <c r="DX56" s="215"/>
      <c r="DY56" s="215"/>
      <c r="DZ56" s="215"/>
      <c r="EA56" s="215"/>
      <c r="EB56" s="215"/>
      <c r="EC56" s="215"/>
      <c r="ED56" s="215"/>
      <c r="EE56" s="215"/>
      <c r="EF56" s="215"/>
      <c r="EG56" s="215"/>
      <c r="EH56" s="215"/>
      <c r="EI56" s="215"/>
      <c r="EJ56" s="215"/>
      <c r="EK56" s="215"/>
      <c r="EL56" s="215"/>
      <c r="EM56" s="215"/>
      <c r="EN56" s="215"/>
      <c r="EO56" s="215"/>
      <c r="EP56" s="215"/>
      <c r="EQ56" s="215"/>
      <c r="ER56" s="215"/>
      <c r="ES56" s="215"/>
      <c r="ET56" s="215"/>
      <c r="EU56" s="215"/>
      <c r="EV56" s="215"/>
      <c r="EW56" s="215"/>
      <c r="EX56" s="215"/>
      <c r="EY56" s="215"/>
      <c r="EZ56" s="215"/>
      <c r="FA56" s="215"/>
      <c r="FB56" s="215"/>
      <c r="FC56" s="215"/>
      <c r="FD56" s="215"/>
      <c r="FE56" s="215"/>
      <c r="FF56" s="215"/>
      <c r="FG56" s="215"/>
      <c r="FH56" s="215"/>
      <c r="FI56" s="215"/>
      <c r="FJ56" s="215"/>
      <c r="FK56" s="215"/>
      <c r="FL56" s="215"/>
      <c r="FM56" s="215"/>
      <c r="FN56" s="215"/>
      <c r="FO56" s="215"/>
      <c r="FP56" s="215"/>
      <c r="FQ56" s="215"/>
      <c r="FR56" s="215"/>
      <c r="FS56" s="215"/>
      <c r="FT56" s="215"/>
      <c r="FU56" s="215"/>
      <c r="FV56" s="215"/>
      <c r="FW56" s="215"/>
    </row>
    <row r="57" spans="1:179" s="56" customFormat="1" ht="11.4" x14ac:dyDescent="0.4">
      <c r="A57" s="182"/>
      <c r="B57" s="192"/>
      <c r="C57" s="816"/>
      <c r="D57" s="437" t="s">
        <v>9</v>
      </c>
      <c r="E57" s="436">
        <v>2379</v>
      </c>
      <c r="F57" s="436">
        <v>3040</v>
      </c>
      <c r="G57" s="436">
        <v>5419</v>
      </c>
      <c r="H57" s="436">
        <v>4742</v>
      </c>
      <c r="I57" s="436">
        <v>2194</v>
      </c>
      <c r="J57" s="436">
        <v>6936</v>
      </c>
      <c r="K57" s="436">
        <v>159</v>
      </c>
      <c r="L57" s="436">
        <v>63</v>
      </c>
      <c r="M57" s="436">
        <v>222</v>
      </c>
      <c r="N57" s="436">
        <v>7280</v>
      </c>
      <c r="O57" s="436">
        <v>5297</v>
      </c>
      <c r="P57" s="436">
        <v>12577</v>
      </c>
      <c r="Q57" s="183"/>
      <c r="R57" s="183"/>
      <c r="S57" s="183"/>
      <c r="T57" s="183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  <c r="BI57" s="215"/>
      <c r="BJ57" s="215"/>
      <c r="BK57" s="215"/>
      <c r="BL57" s="215"/>
      <c r="BM57" s="215"/>
      <c r="BN57" s="215"/>
      <c r="BO57" s="215"/>
      <c r="BP57" s="215"/>
      <c r="BQ57" s="215"/>
      <c r="BR57" s="215"/>
      <c r="BS57" s="215"/>
      <c r="BT57" s="215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  <c r="CG57" s="215"/>
      <c r="CH57" s="215"/>
      <c r="CI57" s="215"/>
      <c r="CJ57" s="215"/>
      <c r="CK57" s="215"/>
      <c r="CL57" s="215"/>
      <c r="CM57" s="215"/>
      <c r="CN57" s="215"/>
      <c r="CO57" s="215"/>
      <c r="CP57" s="215"/>
      <c r="CQ57" s="215"/>
      <c r="CR57" s="215"/>
      <c r="CS57" s="215"/>
      <c r="CT57" s="215"/>
      <c r="CU57" s="215"/>
      <c r="CV57" s="215"/>
      <c r="CW57" s="215"/>
      <c r="CX57" s="215"/>
      <c r="CY57" s="215"/>
      <c r="CZ57" s="215"/>
      <c r="DA57" s="215"/>
      <c r="DB57" s="215"/>
      <c r="DC57" s="215"/>
      <c r="DD57" s="215"/>
      <c r="DE57" s="215"/>
      <c r="DF57" s="215"/>
      <c r="DG57" s="215"/>
      <c r="DH57" s="215"/>
      <c r="DI57" s="215"/>
      <c r="DJ57" s="215"/>
      <c r="DK57" s="215"/>
      <c r="DL57" s="215"/>
      <c r="DM57" s="215"/>
      <c r="DN57" s="215"/>
      <c r="DO57" s="215"/>
      <c r="DP57" s="215"/>
      <c r="DQ57" s="215"/>
      <c r="DR57" s="215"/>
      <c r="DS57" s="215"/>
      <c r="DT57" s="215"/>
      <c r="DU57" s="215"/>
      <c r="DV57" s="215"/>
      <c r="DW57" s="215"/>
      <c r="DX57" s="215"/>
      <c r="DY57" s="215"/>
      <c r="DZ57" s="215"/>
      <c r="EA57" s="215"/>
      <c r="EB57" s="215"/>
      <c r="EC57" s="215"/>
      <c r="ED57" s="215"/>
      <c r="EE57" s="215"/>
      <c r="EF57" s="215"/>
      <c r="EG57" s="215"/>
      <c r="EH57" s="215"/>
      <c r="EI57" s="215"/>
      <c r="EJ57" s="215"/>
      <c r="EK57" s="215"/>
      <c r="EL57" s="215"/>
      <c r="EM57" s="215"/>
      <c r="EN57" s="215"/>
      <c r="EO57" s="215"/>
      <c r="EP57" s="215"/>
      <c r="EQ57" s="215"/>
      <c r="ER57" s="215"/>
      <c r="ES57" s="215"/>
      <c r="ET57" s="215"/>
      <c r="EU57" s="215"/>
      <c r="EV57" s="215"/>
      <c r="EW57" s="215"/>
      <c r="EX57" s="215"/>
      <c r="EY57" s="215"/>
      <c r="EZ57" s="215"/>
      <c r="FA57" s="215"/>
      <c r="FB57" s="215"/>
      <c r="FC57" s="215"/>
      <c r="FD57" s="215"/>
      <c r="FE57" s="215"/>
      <c r="FF57" s="215"/>
      <c r="FG57" s="215"/>
      <c r="FH57" s="215"/>
      <c r="FI57" s="215"/>
      <c r="FJ57" s="215"/>
      <c r="FK57" s="215"/>
      <c r="FL57" s="215"/>
      <c r="FM57" s="215"/>
      <c r="FN57" s="215"/>
      <c r="FO57" s="215"/>
      <c r="FP57" s="215"/>
      <c r="FQ57" s="215"/>
      <c r="FR57" s="215"/>
      <c r="FS57" s="215"/>
      <c r="FT57" s="215"/>
      <c r="FU57" s="215"/>
      <c r="FV57" s="215"/>
      <c r="FW57" s="215"/>
    </row>
    <row r="58" spans="1:179" s="56" customFormat="1" ht="11.4" x14ac:dyDescent="0.4">
      <c r="A58" s="182"/>
      <c r="B58" s="185">
        <v>51</v>
      </c>
      <c r="C58" s="182"/>
      <c r="D58" s="194" t="s">
        <v>178</v>
      </c>
      <c r="E58" s="195">
        <v>212</v>
      </c>
      <c r="F58" s="195">
        <v>256</v>
      </c>
      <c r="G58" s="195">
        <v>468</v>
      </c>
      <c r="H58" s="195">
        <v>823</v>
      </c>
      <c r="I58" s="195">
        <v>436</v>
      </c>
      <c r="J58" s="195">
        <v>1259</v>
      </c>
      <c r="K58" s="195">
        <v>13</v>
      </c>
      <c r="L58" s="195">
        <v>4</v>
      </c>
      <c r="M58" s="195">
        <v>17</v>
      </c>
      <c r="N58" s="195">
        <v>1048</v>
      </c>
      <c r="O58" s="195">
        <v>696</v>
      </c>
      <c r="P58" s="195">
        <v>1744</v>
      </c>
      <c r="Q58" s="183"/>
      <c r="R58" s="183"/>
      <c r="S58" s="183"/>
      <c r="T58" s="183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  <c r="CG58" s="215"/>
      <c r="CH58" s="215"/>
      <c r="CI58" s="215"/>
      <c r="CJ58" s="215"/>
      <c r="CK58" s="215"/>
      <c r="CL58" s="215"/>
      <c r="CM58" s="215"/>
      <c r="CN58" s="215"/>
      <c r="CO58" s="215"/>
      <c r="CP58" s="215"/>
      <c r="CQ58" s="215"/>
      <c r="CR58" s="215"/>
      <c r="CS58" s="215"/>
      <c r="CT58" s="215"/>
      <c r="CU58" s="215"/>
      <c r="CV58" s="215"/>
      <c r="CW58" s="215"/>
      <c r="CX58" s="215"/>
      <c r="CY58" s="215"/>
      <c r="CZ58" s="215"/>
      <c r="DA58" s="215"/>
      <c r="DB58" s="215"/>
      <c r="DC58" s="215"/>
      <c r="DD58" s="215"/>
      <c r="DE58" s="215"/>
      <c r="DF58" s="215"/>
      <c r="DG58" s="215"/>
      <c r="DH58" s="215"/>
      <c r="DI58" s="215"/>
      <c r="DJ58" s="215"/>
      <c r="DK58" s="215"/>
      <c r="DL58" s="215"/>
      <c r="DM58" s="215"/>
      <c r="DN58" s="215"/>
      <c r="DO58" s="215"/>
      <c r="DP58" s="215"/>
      <c r="DQ58" s="215"/>
      <c r="DR58" s="215"/>
      <c r="DS58" s="215"/>
      <c r="DT58" s="215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  <c r="EN58" s="215"/>
      <c r="EO58" s="215"/>
      <c r="EP58" s="215"/>
      <c r="EQ58" s="215"/>
      <c r="ER58" s="215"/>
      <c r="ES58" s="215"/>
      <c r="ET58" s="215"/>
      <c r="EU58" s="215"/>
      <c r="EV58" s="215"/>
      <c r="EW58" s="215"/>
      <c r="EX58" s="215"/>
      <c r="EY58" s="215"/>
      <c r="EZ58" s="215"/>
      <c r="FA58" s="215"/>
      <c r="FB58" s="215"/>
      <c r="FC58" s="215"/>
      <c r="FD58" s="215"/>
      <c r="FE58" s="215"/>
      <c r="FF58" s="215"/>
      <c r="FG58" s="215"/>
      <c r="FH58" s="215"/>
      <c r="FI58" s="215"/>
      <c r="FJ58" s="215"/>
      <c r="FK58" s="215"/>
      <c r="FL58" s="215"/>
      <c r="FM58" s="215"/>
      <c r="FN58" s="215"/>
      <c r="FO58" s="215"/>
      <c r="FP58" s="215"/>
      <c r="FQ58" s="215"/>
      <c r="FR58" s="215"/>
      <c r="FS58" s="215"/>
      <c r="FT58" s="215"/>
      <c r="FU58" s="215"/>
      <c r="FV58" s="215"/>
      <c r="FW58" s="215"/>
    </row>
    <row r="59" spans="1:179" s="56" customFormat="1" ht="11.4" x14ac:dyDescent="0.4">
      <c r="A59" s="182"/>
      <c r="B59" s="185">
        <v>52</v>
      </c>
      <c r="C59" s="182"/>
      <c r="D59" s="196" t="s">
        <v>180</v>
      </c>
      <c r="E59" s="197">
        <v>208</v>
      </c>
      <c r="F59" s="197">
        <v>185</v>
      </c>
      <c r="G59" s="197">
        <v>393</v>
      </c>
      <c r="H59" s="197">
        <v>1041</v>
      </c>
      <c r="I59" s="197">
        <v>814</v>
      </c>
      <c r="J59" s="197">
        <v>1855</v>
      </c>
      <c r="K59" s="197">
        <v>4</v>
      </c>
      <c r="L59" s="197">
        <v>5</v>
      </c>
      <c r="M59" s="197">
        <v>9</v>
      </c>
      <c r="N59" s="197">
        <v>1253</v>
      </c>
      <c r="O59" s="197">
        <v>1004</v>
      </c>
      <c r="P59" s="197">
        <v>2257</v>
      </c>
      <c r="Q59" s="183"/>
      <c r="R59" s="183"/>
      <c r="S59" s="183"/>
      <c r="T59" s="183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  <c r="BI59" s="215"/>
      <c r="BJ59" s="215"/>
      <c r="BK59" s="215"/>
      <c r="BL59" s="215"/>
      <c r="BM59" s="215"/>
      <c r="BN59" s="215"/>
      <c r="BO59" s="215"/>
      <c r="BP59" s="215"/>
      <c r="BQ59" s="215"/>
      <c r="BR59" s="21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  <c r="CG59" s="215"/>
      <c r="CH59" s="215"/>
      <c r="CI59" s="215"/>
      <c r="CJ59" s="215"/>
      <c r="CK59" s="215"/>
      <c r="CL59" s="215"/>
      <c r="CM59" s="215"/>
      <c r="CN59" s="215"/>
      <c r="CO59" s="215"/>
      <c r="CP59" s="215"/>
      <c r="CQ59" s="215"/>
      <c r="CR59" s="215"/>
      <c r="CS59" s="215"/>
      <c r="CT59" s="215"/>
      <c r="CU59" s="215"/>
      <c r="CV59" s="215"/>
      <c r="CW59" s="215"/>
      <c r="CX59" s="215"/>
      <c r="CY59" s="215"/>
      <c r="CZ59" s="215"/>
      <c r="DA59" s="215"/>
      <c r="DB59" s="215"/>
      <c r="DC59" s="215"/>
      <c r="DD59" s="215"/>
      <c r="DE59" s="215"/>
      <c r="DF59" s="215"/>
      <c r="DG59" s="215"/>
      <c r="DH59" s="215"/>
      <c r="DI59" s="215"/>
      <c r="DJ59" s="215"/>
      <c r="DK59" s="215"/>
      <c r="DL59" s="215"/>
      <c r="DM59" s="215"/>
      <c r="DN59" s="215"/>
      <c r="DO59" s="215"/>
      <c r="DP59" s="215"/>
      <c r="DQ59" s="215"/>
      <c r="DR59" s="215"/>
      <c r="DS59" s="215"/>
      <c r="DT59" s="215"/>
      <c r="DU59" s="215"/>
      <c r="DV59" s="215"/>
      <c r="DW59" s="215"/>
      <c r="DX59" s="215"/>
      <c r="DY59" s="215"/>
      <c r="DZ59" s="215"/>
      <c r="EA59" s="215"/>
      <c r="EB59" s="215"/>
      <c r="EC59" s="215"/>
      <c r="ED59" s="215"/>
      <c r="EE59" s="215"/>
      <c r="EF59" s="215"/>
      <c r="EG59" s="215"/>
      <c r="EH59" s="215"/>
      <c r="EI59" s="215"/>
      <c r="EJ59" s="215"/>
      <c r="EK59" s="215"/>
      <c r="EL59" s="215"/>
      <c r="EM59" s="215"/>
      <c r="EN59" s="215"/>
      <c r="EO59" s="215"/>
      <c r="EP59" s="215"/>
      <c r="EQ59" s="215"/>
      <c r="ER59" s="215"/>
      <c r="ES59" s="215"/>
      <c r="ET59" s="215"/>
      <c r="EU59" s="215"/>
      <c r="EV59" s="215"/>
      <c r="EW59" s="215"/>
      <c r="EX59" s="215"/>
      <c r="EY59" s="215"/>
      <c r="EZ59" s="215"/>
      <c r="FA59" s="215"/>
      <c r="FB59" s="215"/>
      <c r="FC59" s="215"/>
      <c r="FD59" s="215"/>
      <c r="FE59" s="215"/>
      <c r="FF59" s="215"/>
      <c r="FG59" s="215"/>
      <c r="FH59" s="215"/>
      <c r="FI59" s="215"/>
      <c r="FJ59" s="215"/>
      <c r="FK59" s="215"/>
      <c r="FL59" s="215"/>
      <c r="FM59" s="215"/>
      <c r="FN59" s="215"/>
      <c r="FO59" s="215"/>
      <c r="FP59" s="215"/>
      <c r="FQ59" s="215"/>
      <c r="FR59" s="215"/>
      <c r="FS59" s="215"/>
      <c r="FT59" s="215"/>
      <c r="FU59" s="215"/>
      <c r="FV59" s="215"/>
      <c r="FW59" s="215"/>
    </row>
    <row r="60" spans="1:179" s="56" customFormat="1" ht="11.4" x14ac:dyDescent="0.4">
      <c r="A60" s="182"/>
      <c r="B60" s="193"/>
      <c r="C60" s="182"/>
      <c r="D60" s="440" t="s">
        <v>9</v>
      </c>
      <c r="E60" s="441">
        <v>7054</v>
      </c>
      <c r="F60" s="441">
        <v>6570</v>
      </c>
      <c r="G60" s="441">
        <v>13624</v>
      </c>
      <c r="H60" s="441">
        <v>22500</v>
      </c>
      <c r="I60" s="441">
        <v>7818</v>
      </c>
      <c r="J60" s="441">
        <v>30318</v>
      </c>
      <c r="K60" s="441">
        <v>462</v>
      </c>
      <c r="L60" s="441">
        <v>160</v>
      </c>
      <c r="M60" s="441">
        <v>622</v>
      </c>
      <c r="N60" s="441">
        <v>30016</v>
      </c>
      <c r="O60" s="441">
        <v>14548</v>
      </c>
      <c r="P60" s="441">
        <v>44564</v>
      </c>
      <c r="Q60" s="183"/>
      <c r="R60" s="183"/>
      <c r="S60" s="183"/>
      <c r="T60" s="183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5"/>
      <c r="BN60" s="215"/>
      <c r="BO60" s="215"/>
      <c r="BP60" s="215"/>
      <c r="BQ60" s="215"/>
      <c r="BR60" s="215"/>
      <c r="BS60" s="215"/>
      <c r="BT60" s="215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  <c r="CG60" s="215"/>
      <c r="CH60" s="215"/>
      <c r="CI60" s="215"/>
      <c r="CJ60" s="215"/>
      <c r="CK60" s="215"/>
      <c r="CL60" s="215"/>
      <c r="CM60" s="215"/>
      <c r="CN60" s="215"/>
      <c r="CO60" s="215"/>
      <c r="CP60" s="215"/>
      <c r="CQ60" s="215"/>
      <c r="CR60" s="215"/>
      <c r="CS60" s="215"/>
      <c r="CT60" s="215"/>
      <c r="CU60" s="215"/>
      <c r="CV60" s="215"/>
      <c r="CW60" s="215"/>
      <c r="CX60" s="215"/>
      <c r="CY60" s="215"/>
      <c r="CZ60" s="215"/>
      <c r="DA60" s="215"/>
      <c r="DB60" s="215"/>
      <c r="DC60" s="215"/>
      <c r="DD60" s="215"/>
      <c r="DE60" s="215"/>
      <c r="DF60" s="215"/>
      <c r="DG60" s="215"/>
      <c r="DH60" s="215"/>
      <c r="DI60" s="215"/>
      <c r="DJ60" s="215"/>
      <c r="DK60" s="215"/>
      <c r="DL60" s="215"/>
      <c r="DM60" s="215"/>
      <c r="DN60" s="215"/>
      <c r="DO60" s="215"/>
      <c r="DP60" s="215"/>
      <c r="DQ60" s="215"/>
      <c r="DR60" s="215"/>
      <c r="DS60" s="215"/>
      <c r="DT60" s="215"/>
      <c r="DU60" s="215"/>
      <c r="DV60" s="215"/>
      <c r="DW60" s="215"/>
      <c r="DX60" s="215"/>
      <c r="DY60" s="215"/>
      <c r="DZ60" s="215"/>
      <c r="EA60" s="215"/>
      <c r="EB60" s="215"/>
      <c r="EC60" s="215"/>
      <c r="ED60" s="215"/>
      <c r="EE60" s="215"/>
      <c r="EF60" s="215"/>
      <c r="EG60" s="215"/>
      <c r="EH60" s="215"/>
      <c r="EI60" s="215"/>
      <c r="EJ60" s="215"/>
      <c r="EK60" s="215"/>
      <c r="EL60" s="215"/>
      <c r="EM60" s="215"/>
      <c r="EN60" s="215"/>
      <c r="EO60" s="215"/>
      <c r="EP60" s="215"/>
      <c r="EQ60" s="215"/>
      <c r="ER60" s="215"/>
      <c r="ES60" s="215"/>
      <c r="ET60" s="215"/>
      <c r="EU60" s="215"/>
      <c r="EV60" s="215"/>
      <c r="EW60" s="215"/>
      <c r="EX60" s="215"/>
      <c r="EY60" s="215"/>
      <c r="EZ60" s="215"/>
      <c r="FA60" s="215"/>
      <c r="FB60" s="215"/>
      <c r="FC60" s="215"/>
      <c r="FD60" s="215"/>
      <c r="FE60" s="215"/>
      <c r="FF60" s="215"/>
      <c r="FG60" s="215"/>
      <c r="FH60" s="215"/>
      <c r="FI60" s="215"/>
      <c r="FJ60" s="215"/>
      <c r="FK60" s="215"/>
      <c r="FL60" s="215"/>
      <c r="FM60" s="215"/>
      <c r="FN60" s="215"/>
      <c r="FO60" s="215"/>
      <c r="FP60" s="215"/>
      <c r="FQ60" s="215"/>
      <c r="FR60" s="215"/>
      <c r="FS60" s="215"/>
      <c r="FT60" s="215"/>
      <c r="FU60" s="215"/>
      <c r="FV60" s="215"/>
      <c r="FW60" s="215"/>
    </row>
    <row r="61" spans="1:179" customFormat="1" x14ac:dyDescent="0.4">
      <c r="A61" s="277" t="s">
        <v>184</v>
      </c>
      <c r="D61" s="412"/>
    </row>
    <row r="62" spans="1:179" customFormat="1" x14ac:dyDescent="0.4">
      <c r="A62" s="403" t="s">
        <v>162</v>
      </c>
      <c r="D62" s="412"/>
    </row>
  </sheetData>
  <mergeCells count="9">
    <mergeCell ref="K3:M3"/>
    <mergeCell ref="N3:P3"/>
    <mergeCell ref="C5:C21"/>
    <mergeCell ref="C22:C35"/>
    <mergeCell ref="C36:C57"/>
    <mergeCell ref="C3:C4"/>
    <mergeCell ref="D3:D4"/>
    <mergeCell ref="E3:G3"/>
    <mergeCell ref="H3:J3"/>
  </mergeCells>
  <pageMargins left="0.7" right="0.7" top="0.75" bottom="0.75" header="0.3" footer="0.3"/>
  <pageSetup paperSize="9" orientation="portrait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L39"/>
  <sheetViews>
    <sheetView zoomScaleNormal="100" workbookViewId="0">
      <pane xSplit="1" ySplit="5" topLeftCell="K6" activePane="bottomRight" state="frozen"/>
      <selection pane="topRight" activeCell="B1" sqref="B1"/>
      <selection pane="bottomLeft" activeCell="A6" sqref="A6"/>
      <selection pane="bottomRight"/>
    </sheetView>
  </sheetViews>
  <sheetFormatPr defaultColWidth="8.83203125" defaultRowHeight="15" x14ac:dyDescent="0.5"/>
  <cols>
    <col min="1" max="1" width="31.44140625" style="177" customWidth="1"/>
    <col min="2" max="2" width="10.71875" style="177" bestFit="1" customWidth="1"/>
    <col min="3" max="4" width="11.1640625" style="177" bestFit="1" customWidth="1"/>
    <col min="5" max="5" width="11" style="177" bestFit="1" customWidth="1"/>
    <col min="6" max="7" width="10.71875" style="177" bestFit="1" customWidth="1"/>
    <col min="8" max="8" width="10.27734375" style="177" bestFit="1" customWidth="1"/>
    <col min="9" max="9" width="10.1640625" style="177" bestFit="1" customWidth="1"/>
    <col min="10" max="10" width="11.1640625" style="177" bestFit="1" customWidth="1"/>
    <col min="11" max="11" width="11" style="177" bestFit="1" customWidth="1"/>
    <col min="12" max="12" width="10.27734375" style="177" bestFit="1" customWidth="1"/>
    <col min="13" max="13" width="10.71875" style="177" bestFit="1" customWidth="1"/>
    <col min="14" max="14" width="10.27734375" style="177" bestFit="1" customWidth="1"/>
    <col min="15" max="15" width="10.5546875" style="177" bestFit="1" customWidth="1"/>
    <col min="16" max="16" width="10.71875" style="177" bestFit="1" customWidth="1"/>
    <col min="17" max="17" width="11.1640625" style="177" bestFit="1" customWidth="1"/>
    <col min="18" max="18" width="11" style="177" bestFit="1" customWidth="1"/>
    <col min="19" max="19" width="8.5546875" style="177" bestFit="1" customWidth="1"/>
    <col min="20" max="20" width="11.44140625" style="177" bestFit="1" customWidth="1"/>
    <col min="21" max="21" width="11.1640625" style="177" bestFit="1" customWidth="1"/>
    <col min="22" max="22" width="10.27734375" style="177" customWidth="1"/>
    <col min="23" max="23" width="10.5546875" style="177" bestFit="1" customWidth="1"/>
    <col min="24" max="24" width="11.1640625" style="177" bestFit="1" customWidth="1"/>
    <col min="25" max="25" width="10.71875" style="177" bestFit="1" customWidth="1"/>
    <col min="26" max="26" width="11" style="177" bestFit="1" customWidth="1"/>
    <col min="27" max="27" width="11.1640625" style="177" bestFit="1" customWidth="1"/>
    <col min="28" max="28" width="10.71875" style="177" bestFit="1" customWidth="1"/>
    <col min="29" max="29" width="11.1640625" style="177" bestFit="1" customWidth="1"/>
    <col min="30" max="30" width="11" style="177" bestFit="1" customWidth="1"/>
    <col min="31" max="31" width="11" style="177" customWidth="1"/>
    <col min="32" max="32" width="9.27734375" style="581" bestFit="1" customWidth="1"/>
    <col min="33" max="242" width="8.83203125" style="177"/>
    <col min="243" max="243" width="30" style="177" customWidth="1"/>
    <col min="244" max="244" width="8.5546875" style="177" customWidth="1"/>
    <col min="245" max="245" width="8.83203125" style="177" customWidth="1"/>
    <col min="246" max="246" width="9.44140625" style="177" customWidth="1"/>
    <col min="247" max="247" width="6.44140625" style="177" customWidth="1"/>
    <col min="248" max="248" width="7.44140625" style="177" customWidth="1"/>
    <col min="249" max="249" width="6.44140625" style="177" bestFit="1" customWidth="1"/>
    <col min="250" max="250" width="7.44140625" style="177" bestFit="1" customWidth="1"/>
    <col min="251" max="251" width="9.44140625" style="177" customWidth="1"/>
    <col min="252" max="254" width="10.5546875" style="177" customWidth="1"/>
    <col min="255" max="255" width="4.5546875" style="177" customWidth="1"/>
    <col min="256" max="498" width="8.83203125" style="177"/>
    <col min="499" max="499" width="30" style="177" customWidth="1"/>
    <col min="500" max="500" width="8.5546875" style="177" customWidth="1"/>
    <col min="501" max="501" width="8.83203125" style="177" customWidth="1"/>
    <col min="502" max="502" width="9.44140625" style="177" customWidth="1"/>
    <col min="503" max="503" width="6.44140625" style="177" customWidth="1"/>
    <col min="504" max="504" width="7.44140625" style="177" customWidth="1"/>
    <col min="505" max="505" width="6.44140625" style="177" bestFit="1" customWidth="1"/>
    <col min="506" max="506" width="7.44140625" style="177" bestFit="1" customWidth="1"/>
    <col min="507" max="507" width="9.44140625" style="177" customWidth="1"/>
    <col min="508" max="510" width="10.5546875" style="177" customWidth="1"/>
    <col min="511" max="511" width="4.5546875" style="177" customWidth="1"/>
    <col min="512" max="754" width="8.83203125" style="177"/>
    <col min="755" max="755" width="30" style="177" customWidth="1"/>
    <col min="756" max="756" width="8.5546875" style="177" customWidth="1"/>
    <col min="757" max="757" width="8.83203125" style="177" customWidth="1"/>
    <col min="758" max="758" width="9.44140625" style="177" customWidth="1"/>
    <col min="759" max="759" width="6.44140625" style="177" customWidth="1"/>
    <col min="760" max="760" width="7.44140625" style="177" customWidth="1"/>
    <col min="761" max="761" width="6.44140625" style="177" bestFit="1" customWidth="1"/>
    <col min="762" max="762" width="7.44140625" style="177" bestFit="1" customWidth="1"/>
    <col min="763" max="763" width="9.44140625" style="177" customWidth="1"/>
    <col min="764" max="766" width="10.5546875" style="177" customWidth="1"/>
    <col min="767" max="767" width="4.5546875" style="177" customWidth="1"/>
    <col min="768" max="1010" width="8.83203125" style="177"/>
    <col min="1011" max="1011" width="30" style="177" customWidth="1"/>
    <col min="1012" max="1012" width="8.5546875" style="177" customWidth="1"/>
    <col min="1013" max="1013" width="8.83203125" style="177" customWidth="1"/>
    <col min="1014" max="1014" width="9.44140625" style="177" customWidth="1"/>
    <col min="1015" max="1015" width="6.44140625" style="177" customWidth="1"/>
    <col min="1016" max="1016" width="7.44140625" style="177" customWidth="1"/>
    <col min="1017" max="1017" width="6.44140625" style="177" bestFit="1" customWidth="1"/>
    <col min="1018" max="1018" width="7.44140625" style="177" bestFit="1" customWidth="1"/>
    <col min="1019" max="1019" width="9.44140625" style="177" customWidth="1"/>
    <col min="1020" max="1022" width="10.5546875" style="177" customWidth="1"/>
    <col min="1023" max="1023" width="4.5546875" style="177" customWidth="1"/>
    <col min="1024" max="1266" width="8.83203125" style="177"/>
    <col min="1267" max="1267" width="30" style="177" customWidth="1"/>
    <col min="1268" max="1268" width="8.5546875" style="177" customWidth="1"/>
    <col min="1269" max="1269" width="8.83203125" style="177" customWidth="1"/>
    <col min="1270" max="1270" width="9.44140625" style="177" customWidth="1"/>
    <col min="1271" max="1271" width="6.44140625" style="177" customWidth="1"/>
    <col min="1272" max="1272" width="7.44140625" style="177" customWidth="1"/>
    <col min="1273" max="1273" width="6.44140625" style="177" bestFit="1" customWidth="1"/>
    <col min="1274" max="1274" width="7.44140625" style="177" bestFit="1" customWidth="1"/>
    <col min="1275" max="1275" width="9.44140625" style="177" customWidth="1"/>
    <col min="1276" max="1278" width="10.5546875" style="177" customWidth="1"/>
    <col min="1279" max="1279" width="4.5546875" style="177" customWidth="1"/>
    <col min="1280" max="1522" width="8.83203125" style="177"/>
    <col min="1523" max="1523" width="30" style="177" customWidth="1"/>
    <col min="1524" max="1524" width="8.5546875" style="177" customWidth="1"/>
    <col min="1525" max="1525" width="8.83203125" style="177" customWidth="1"/>
    <col min="1526" max="1526" width="9.44140625" style="177" customWidth="1"/>
    <col min="1527" max="1527" width="6.44140625" style="177" customWidth="1"/>
    <col min="1528" max="1528" width="7.44140625" style="177" customWidth="1"/>
    <col min="1529" max="1529" width="6.44140625" style="177" bestFit="1" customWidth="1"/>
    <col min="1530" max="1530" width="7.44140625" style="177" bestFit="1" customWidth="1"/>
    <col min="1531" max="1531" width="9.44140625" style="177" customWidth="1"/>
    <col min="1532" max="1534" width="10.5546875" style="177" customWidth="1"/>
    <col min="1535" max="1535" width="4.5546875" style="177" customWidth="1"/>
    <col min="1536" max="1778" width="8.83203125" style="177"/>
    <col min="1779" max="1779" width="30" style="177" customWidth="1"/>
    <col min="1780" max="1780" width="8.5546875" style="177" customWidth="1"/>
    <col min="1781" max="1781" width="8.83203125" style="177" customWidth="1"/>
    <col min="1782" max="1782" width="9.44140625" style="177" customWidth="1"/>
    <col min="1783" max="1783" width="6.44140625" style="177" customWidth="1"/>
    <col min="1784" max="1784" width="7.44140625" style="177" customWidth="1"/>
    <col min="1785" max="1785" width="6.44140625" style="177" bestFit="1" customWidth="1"/>
    <col min="1786" max="1786" width="7.44140625" style="177" bestFit="1" customWidth="1"/>
    <col min="1787" max="1787" width="9.44140625" style="177" customWidth="1"/>
    <col min="1788" max="1790" width="10.5546875" style="177" customWidth="1"/>
    <col min="1791" max="1791" width="4.5546875" style="177" customWidth="1"/>
    <col min="1792" max="2034" width="8.83203125" style="177"/>
    <col min="2035" max="2035" width="30" style="177" customWidth="1"/>
    <col min="2036" max="2036" width="8.5546875" style="177" customWidth="1"/>
    <col min="2037" max="2037" width="8.83203125" style="177" customWidth="1"/>
    <col min="2038" max="2038" width="9.44140625" style="177" customWidth="1"/>
    <col min="2039" max="2039" width="6.44140625" style="177" customWidth="1"/>
    <col min="2040" max="2040" width="7.44140625" style="177" customWidth="1"/>
    <col min="2041" max="2041" width="6.44140625" style="177" bestFit="1" customWidth="1"/>
    <col min="2042" max="2042" width="7.44140625" style="177" bestFit="1" customWidth="1"/>
    <col min="2043" max="2043" width="9.44140625" style="177" customWidth="1"/>
    <col min="2044" max="2046" width="10.5546875" style="177" customWidth="1"/>
    <col min="2047" max="2047" width="4.5546875" style="177" customWidth="1"/>
    <col min="2048" max="2290" width="8.83203125" style="177"/>
    <col min="2291" max="2291" width="30" style="177" customWidth="1"/>
    <col min="2292" max="2292" width="8.5546875" style="177" customWidth="1"/>
    <col min="2293" max="2293" width="8.83203125" style="177" customWidth="1"/>
    <col min="2294" max="2294" width="9.44140625" style="177" customWidth="1"/>
    <col min="2295" max="2295" width="6.44140625" style="177" customWidth="1"/>
    <col min="2296" max="2296" width="7.44140625" style="177" customWidth="1"/>
    <col min="2297" max="2297" width="6.44140625" style="177" bestFit="1" customWidth="1"/>
    <col min="2298" max="2298" width="7.44140625" style="177" bestFit="1" customWidth="1"/>
    <col min="2299" max="2299" width="9.44140625" style="177" customWidth="1"/>
    <col min="2300" max="2302" width="10.5546875" style="177" customWidth="1"/>
    <col min="2303" max="2303" width="4.5546875" style="177" customWidth="1"/>
    <col min="2304" max="2546" width="8.83203125" style="177"/>
    <col min="2547" max="2547" width="30" style="177" customWidth="1"/>
    <col min="2548" max="2548" width="8.5546875" style="177" customWidth="1"/>
    <col min="2549" max="2549" width="8.83203125" style="177" customWidth="1"/>
    <col min="2550" max="2550" width="9.44140625" style="177" customWidth="1"/>
    <col min="2551" max="2551" width="6.44140625" style="177" customWidth="1"/>
    <col min="2552" max="2552" width="7.44140625" style="177" customWidth="1"/>
    <col min="2553" max="2553" width="6.44140625" style="177" bestFit="1" customWidth="1"/>
    <col min="2554" max="2554" width="7.44140625" style="177" bestFit="1" customWidth="1"/>
    <col min="2555" max="2555" width="9.44140625" style="177" customWidth="1"/>
    <col min="2556" max="2558" width="10.5546875" style="177" customWidth="1"/>
    <col min="2559" max="2559" width="4.5546875" style="177" customWidth="1"/>
    <col min="2560" max="2802" width="8.83203125" style="177"/>
    <col min="2803" max="2803" width="30" style="177" customWidth="1"/>
    <col min="2804" max="2804" width="8.5546875" style="177" customWidth="1"/>
    <col min="2805" max="2805" width="8.83203125" style="177" customWidth="1"/>
    <col min="2806" max="2806" width="9.44140625" style="177" customWidth="1"/>
    <col min="2807" max="2807" width="6.44140625" style="177" customWidth="1"/>
    <col min="2808" max="2808" width="7.44140625" style="177" customWidth="1"/>
    <col min="2809" max="2809" width="6.44140625" style="177" bestFit="1" customWidth="1"/>
    <col min="2810" max="2810" width="7.44140625" style="177" bestFit="1" customWidth="1"/>
    <col min="2811" max="2811" width="9.44140625" style="177" customWidth="1"/>
    <col min="2812" max="2814" width="10.5546875" style="177" customWidth="1"/>
    <col min="2815" max="2815" width="4.5546875" style="177" customWidth="1"/>
    <col min="2816" max="3058" width="8.83203125" style="177"/>
    <col min="3059" max="3059" width="30" style="177" customWidth="1"/>
    <col min="3060" max="3060" width="8.5546875" style="177" customWidth="1"/>
    <col min="3061" max="3061" width="8.83203125" style="177" customWidth="1"/>
    <col min="3062" max="3062" width="9.44140625" style="177" customWidth="1"/>
    <col min="3063" max="3063" width="6.44140625" style="177" customWidth="1"/>
    <col min="3064" max="3064" width="7.44140625" style="177" customWidth="1"/>
    <col min="3065" max="3065" width="6.44140625" style="177" bestFit="1" customWidth="1"/>
    <col min="3066" max="3066" width="7.44140625" style="177" bestFit="1" customWidth="1"/>
    <col min="3067" max="3067" width="9.44140625" style="177" customWidth="1"/>
    <col min="3068" max="3070" width="10.5546875" style="177" customWidth="1"/>
    <col min="3071" max="3071" width="4.5546875" style="177" customWidth="1"/>
    <col min="3072" max="3314" width="8.83203125" style="177"/>
    <col min="3315" max="3315" width="30" style="177" customWidth="1"/>
    <col min="3316" max="3316" width="8.5546875" style="177" customWidth="1"/>
    <col min="3317" max="3317" width="8.83203125" style="177" customWidth="1"/>
    <col min="3318" max="3318" width="9.44140625" style="177" customWidth="1"/>
    <col min="3319" max="3319" width="6.44140625" style="177" customWidth="1"/>
    <col min="3320" max="3320" width="7.44140625" style="177" customWidth="1"/>
    <col min="3321" max="3321" width="6.44140625" style="177" bestFit="1" customWidth="1"/>
    <col min="3322" max="3322" width="7.44140625" style="177" bestFit="1" customWidth="1"/>
    <col min="3323" max="3323" width="9.44140625" style="177" customWidth="1"/>
    <col min="3324" max="3326" width="10.5546875" style="177" customWidth="1"/>
    <col min="3327" max="3327" width="4.5546875" style="177" customWidth="1"/>
    <col min="3328" max="3570" width="8.83203125" style="177"/>
    <col min="3571" max="3571" width="30" style="177" customWidth="1"/>
    <col min="3572" max="3572" width="8.5546875" style="177" customWidth="1"/>
    <col min="3573" max="3573" width="8.83203125" style="177" customWidth="1"/>
    <col min="3574" max="3574" width="9.44140625" style="177" customWidth="1"/>
    <col min="3575" max="3575" width="6.44140625" style="177" customWidth="1"/>
    <col min="3576" max="3576" width="7.44140625" style="177" customWidth="1"/>
    <col min="3577" max="3577" width="6.44140625" style="177" bestFit="1" customWidth="1"/>
    <col min="3578" max="3578" width="7.44140625" style="177" bestFit="1" customWidth="1"/>
    <col min="3579" max="3579" width="9.44140625" style="177" customWidth="1"/>
    <col min="3580" max="3582" width="10.5546875" style="177" customWidth="1"/>
    <col min="3583" max="3583" width="4.5546875" style="177" customWidth="1"/>
    <col min="3584" max="3826" width="8.83203125" style="177"/>
    <col min="3827" max="3827" width="30" style="177" customWidth="1"/>
    <col min="3828" max="3828" width="8.5546875" style="177" customWidth="1"/>
    <col min="3829" max="3829" width="8.83203125" style="177" customWidth="1"/>
    <col min="3830" max="3830" width="9.44140625" style="177" customWidth="1"/>
    <col min="3831" max="3831" width="6.44140625" style="177" customWidth="1"/>
    <col min="3832" max="3832" width="7.44140625" style="177" customWidth="1"/>
    <col min="3833" max="3833" width="6.44140625" style="177" bestFit="1" customWidth="1"/>
    <col min="3834" max="3834" width="7.44140625" style="177" bestFit="1" customWidth="1"/>
    <col min="3835" max="3835" width="9.44140625" style="177" customWidth="1"/>
    <col min="3836" max="3838" width="10.5546875" style="177" customWidth="1"/>
    <col min="3839" max="3839" width="4.5546875" style="177" customWidth="1"/>
    <col min="3840" max="4082" width="8.83203125" style="177"/>
    <col min="4083" max="4083" width="30" style="177" customWidth="1"/>
    <col min="4084" max="4084" width="8.5546875" style="177" customWidth="1"/>
    <col min="4085" max="4085" width="8.83203125" style="177" customWidth="1"/>
    <col min="4086" max="4086" width="9.44140625" style="177" customWidth="1"/>
    <col min="4087" max="4087" width="6.44140625" style="177" customWidth="1"/>
    <col min="4088" max="4088" width="7.44140625" style="177" customWidth="1"/>
    <col min="4089" max="4089" width="6.44140625" style="177" bestFit="1" customWidth="1"/>
    <col min="4090" max="4090" width="7.44140625" style="177" bestFit="1" customWidth="1"/>
    <col min="4091" max="4091" width="9.44140625" style="177" customWidth="1"/>
    <col min="4092" max="4094" width="10.5546875" style="177" customWidth="1"/>
    <col min="4095" max="4095" width="4.5546875" style="177" customWidth="1"/>
    <col min="4096" max="4338" width="8.83203125" style="177"/>
    <col min="4339" max="4339" width="30" style="177" customWidth="1"/>
    <col min="4340" max="4340" width="8.5546875" style="177" customWidth="1"/>
    <col min="4341" max="4341" width="8.83203125" style="177" customWidth="1"/>
    <col min="4342" max="4342" width="9.44140625" style="177" customWidth="1"/>
    <col min="4343" max="4343" width="6.44140625" style="177" customWidth="1"/>
    <col min="4344" max="4344" width="7.44140625" style="177" customWidth="1"/>
    <col min="4345" max="4345" width="6.44140625" style="177" bestFit="1" customWidth="1"/>
    <col min="4346" max="4346" width="7.44140625" style="177" bestFit="1" customWidth="1"/>
    <col min="4347" max="4347" width="9.44140625" style="177" customWidth="1"/>
    <col min="4348" max="4350" width="10.5546875" style="177" customWidth="1"/>
    <col min="4351" max="4351" width="4.5546875" style="177" customWidth="1"/>
    <col min="4352" max="4594" width="8.83203125" style="177"/>
    <col min="4595" max="4595" width="30" style="177" customWidth="1"/>
    <col min="4596" max="4596" width="8.5546875" style="177" customWidth="1"/>
    <col min="4597" max="4597" width="8.83203125" style="177" customWidth="1"/>
    <col min="4598" max="4598" width="9.44140625" style="177" customWidth="1"/>
    <col min="4599" max="4599" width="6.44140625" style="177" customWidth="1"/>
    <col min="4600" max="4600" width="7.44140625" style="177" customWidth="1"/>
    <col min="4601" max="4601" width="6.44140625" style="177" bestFit="1" customWidth="1"/>
    <col min="4602" max="4602" width="7.44140625" style="177" bestFit="1" customWidth="1"/>
    <col min="4603" max="4603" width="9.44140625" style="177" customWidth="1"/>
    <col min="4604" max="4606" width="10.5546875" style="177" customWidth="1"/>
    <col min="4607" max="4607" width="4.5546875" style="177" customWidth="1"/>
    <col min="4608" max="4850" width="8.83203125" style="177"/>
    <col min="4851" max="4851" width="30" style="177" customWidth="1"/>
    <col min="4852" max="4852" width="8.5546875" style="177" customWidth="1"/>
    <col min="4853" max="4853" width="8.83203125" style="177" customWidth="1"/>
    <col min="4854" max="4854" width="9.44140625" style="177" customWidth="1"/>
    <col min="4855" max="4855" width="6.44140625" style="177" customWidth="1"/>
    <col min="4856" max="4856" width="7.44140625" style="177" customWidth="1"/>
    <col min="4857" max="4857" width="6.44140625" style="177" bestFit="1" customWidth="1"/>
    <col min="4858" max="4858" width="7.44140625" style="177" bestFit="1" customWidth="1"/>
    <col min="4859" max="4859" width="9.44140625" style="177" customWidth="1"/>
    <col min="4860" max="4862" width="10.5546875" style="177" customWidth="1"/>
    <col min="4863" max="4863" width="4.5546875" style="177" customWidth="1"/>
    <col min="4864" max="5106" width="8.83203125" style="177"/>
    <col min="5107" max="5107" width="30" style="177" customWidth="1"/>
    <col min="5108" max="5108" width="8.5546875" style="177" customWidth="1"/>
    <col min="5109" max="5109" width="8.83203125" style="177" customWidth="1"/>
    <col min="5110" max="5110" width="9.44140625" style="177" customWidth="1"/>
    <col min="5111" max="5111" width="6.44140625" style="177" customWidth="1"/>
    <col min="5112" max="5112" width="7.44140625" style="177" customWidth="1"/>
    <col min="5113" max="5113" width="6.44140625" style="177" bestFit="1" customWidth="1"/>
    <col min="5114" max="5114" width="7.44140625" style="177" bestFit="1" customWidth="1"/>
    <col min="5115" max="5115" width="9.44140625" style="177" customWidth="1"/>
    <col min="5116" max="5118" width="10.5546875" style="177" customWidth="1"/>
    <col min="5119" max="5119" width="4.5546875" style="177" customWidth="1"/>
    <col min="5120" max="5362" width="8.83203125" style="177"/>
    <col min="5363" max="5363" width="30" style="177" customWidth="1"/>
    <col min="5364" max="5364" width="8.5546875" style="177" customWidth="1"/>
    <col min="5365" max="5365" width="8.83203125" style="177" customWidth="1"/>
    <col min="5366" max="5366" width="9.44140625" style="177" customWidth="1"/>
    <col min="5367" max="5367" width="6.44140625" style="177" customWidth="1"/>
    <col min="5368" max="5368" width="7.44140625" style="177" customWidth="1"/>
    <col min="5369" max="5369" width="6.44140625" style="177" bestFit="1" customWidth="1"/>
    <col min="5370" max="5370" width="7.44140625" style="177" bestFit="1" customWidth="1"/>
    <col min="5371" max="5371" width="9.44140625" style="177" customWidth="1"/>
    <col min="5372" max="5374" width="10.5546875" style="177" customWidth="1"/>
    <col min="5375" max="5375" width="4.5546875" style="177" customWidth="1"/>
    <col min="5376" max="5618" width="8.83203125" style="177"/>
    <col min="5619" max="5619" width="30" style="177" customWidth="1"/>
    <col min="5620" max="5620" width="8.5546875" style="177" customWidth="1"/>
    <col min="5621" max="5621" width="8.83203125" style="177" customWidth="1"/>
    <col min="5622" max="5622" width="9.44140625" style="177" customWidth="1"/>
    <col min="5623" max="5623" width="6.44140625" style="177" customWidth="1"/>
    <col min="5624" max="5624" width="7.44140625" style="177" customWidth="1"/>
    <col min="5625" max="5625" width="6.44140625" style="177" bestFit="1" customWidth="1"/>
    <col min="5626" max="5626" width="7.44140625" style="177" bestFit="1" customWidth="1"/>
    <col min="5627" max="5627" width="9.44140625" style="177" customWidth="1"/>
    <col min="5628" max="5630" width="10.5546875" style="177" customWidth="1"/>
    <col min="5631" max="5631" width="4.5546875" style="177" customWidth="1"/>
    <col min="5632" max="5874" width="8.83203125" style="177"/>
    <col min="5875" max="5875" width="30" style="177" customWidth="1"/>
    <col min="5876" max="5876" width="8.5546875" style="177" customWidth="1"/>
    <col min="5877" max="5877" width="8.83203125" style="177" customWidth="1"/>
    <col min="5878" max="5878" width="9.44140625" style="177" customWidth="1"/>
    <col min="5879" max="5879" width="6.44140625" style="177" customWidth="1"/>
    <col min="5880" max="5880" width="7.44140625" style="177" customWidth="1"/>
    <col min="5881" max="5881" width="6.44140625" style="177" bestFit="1" customWidth="1"/>
    <col min="5882" max="5882" width="7.44140625" style="177" bestFit="1" customWidth="1"/>
    <col min="5883" max="5883" width="9.44140625" style="177" customWidth="1"/>
    <col min="5884" max="5886" width="10.5546875" style="177" customWidth="1"/>
    <col min="5887" max="5887" width="4.5546875" style="177" customWidth="1"/>
    <col min="5888" max="6130" width="8.83203125" style="177"/>
    <col min="6131" max="6131" width="30" style="177" customWidth="1"/>
    <col min="6132" max="6132" width="8.5546875" style="177" customWidth="1"/>
    <col min="6133" max="6133" width="8.83203125" style="177" customWidth="1"/>
    <col min="6134" max="6134" width="9.44140625" style="177" customWidth="1"/>
    <col min="6135" max="6135" width="6.44140625" style="177" customWidth="1"/>
    <col min="6136" max="6136" width="7.44140625" style="177" customWidth="1"/>
    <col min="6137" max="6137" width="6.44140625" style="177" bestFit="1" customWidth="1"/>
    <col min="6138" max="6138" width="7.44140625" style="177" bestFit="1" customWidth="1"/>
    <col min="6139" max="6139" width="9.44140625" style="177" customWidth="1"/>
    <col min="6140" max="6142" width="10.5546875" style="177" customWidth="1"/>
    <col min="6143" max="6143" width="4.5546875" style="177" customWidth="1"/>
    <col min="6144" max="6386" width="8.83203125" style="177"/>
    <col min="6387" max="6387" width="30" style="177" customWidth="1"/>
    <col min="6388" max="6388" width="8.5546875" style="177" customWidth="1"/>
    <col min="6389" max="6389" width="8.83203125" style="177" customWidth="1"/>
    <col min="6390" max="6390" width="9.44140625" style="177" customWidth="1"/>
    <col min="6391" max="6391" width="6.44140625" style="177" customWidth="1"/>
    <col min="6392" max="6392" width="7.44140625" style="177" customWidth="1"/>
    <col min="6393" max="6393" width="6.44140625" style="177" bestFit="1" customWidth="1"/>
    <col min="6394" max="6394" width="7.44140625" style="177" bestFit="1" customWidth="1"/>
    <col min="6395" max="6395" width="9.44140625" style="177" customWidth="1"/>
    <col min="6396" max="6398" width="10.5546875" style="177" customWidth="1"/>
    <col min="6399" max="6399" width="4.5546875" style="177" customWidth="1"/>
    <col min="6400" max="6642" width="8.83203125" style="177"/>
    <col min="6643" max="6643" width="30" style="177" customWidth="1"/>
    <col min="6644" max="6644" width="8.5546875" style="177" customWidth="1"/>
    <col min="6645" max="6645" width="8.83203125" style="177" customWidth="1"/>
    <col min="6646" max="6646" width="9.44140625" style="177" customWidth="1"/>
    <col min="6647" max="6647" width="6.44140625" style="177" customWidth="1"/>
    <col min="6648" max="6648" width="7.44140625" style="177" customWidth="1"/>
    <col min="6649" max="6649" width="6.44140625" style="177" bestFit="1" customWidth="1"/>
    <col min="6650" max="6650" width="7.44140625" style="177" bestFit="1" customWidth="1"/>
    <col min="6651" max="6651" width="9.44140625" style="177" customWidth="1"/>
    <col min="6652" max="6654" width="10.5546875" style="177" customWidth="1"/>
    <col min="6655" max="6655" width="4.5546875" style="177" customWidth="1"/>
    <col min="6656" max="6898" width="8.83203125" style="177"/>
    <col min="6899" max="6899" width="30" style="177" customWidth="1"/>
    <col min="6900" max="6900" width="8.5546875" style="177" customWidth="1"/>
    <col min="6901" max="6901" width="8.83203125" style="177" customWidth="1"/>
    <col min="6902" max="6902" width="9.44140625" style="177" customWidth="1"/>
    <col min="6903" max="6903" width="6.44140625" style="177" customWidth="1"/>
    <col min="6904" max="6904" width="7.44140625" style="177" customWidth="1"/>
    <col min="6905" max="6905" width="6.44140625" style="177" bestFit="1" customWidth="1"/>
    <col min="6906" max="6906" width="7.44140625" style="177" bestFit="1" customWidth="1"/>
    <col min="6907" max="6907" width="9.44140625" style="177" customWidth="1"/>
    <col min="6908" max="6910" width="10.5546875" style="177" customWidth="1"/>
    <col min="6911" max="6911" width="4.5546875" style="177" customWidth="1"/>
    <col min="6912" max="7154" width="8.83203125" style="177"/>
    <col min="7155" max="7155" width="30" style="177" customWidth="1"/>
    <col min="7156" max="7156" width="8.5546875" style="177" customWidth="1"/>
    <col min="7157" max="7157" width="8.83203125" style="177" customWidth="1"/>
    <col min="7158" max="7158" width="9.44140625" style="177" customWidth="1"/>
    <col min="7159" max="7159" width="6.44140625" style="177" customWidth="1"/>
    <col min="7160" max="7160" width="7.44140625" style="177" customWidth="1"/>
    <col min="7161" max="7161" width="6.44140625" style="177" bestFit="1" customWidth="1"/>
    <col min="7162" max="7162" width="7.44140625" style="177" bestFit="1" customWidth="1"/>
    <col min="7163" max="7163" width="9.44140625" style="177" customWidth="1"/>
    <col min="7164" max="7166" width="10.5546875" style="177" customWidth="1"/>
    <col min="7167" max="7167" width="4.5546875" style="177" customWidth="1"/>
    <col min="7168" max="7410" width="8.83203125" style="177"/>
    <col min="7411" max="7411" width="30" style="177" customWidth="1"/>
    <col min="7412" max="7412" width="8.5546875" style="177" customWidth="1"/>
    <col min="7413" max="7413" width="8.83203125" style="177" customWidth="1"/>
    <col min="7414" max="7414" width="9.44140625" style="177" customWidth="1"/>
    <col min="7415" max="7415" width="6.44140625" style="177" customWidth="1"/>
    <col min="7416" max="7416" width="7.44140625" style="177" customWidth="1"/>
    <col min="7417" max="7417" width="6.44140625" style="177" bestFit="1" customWidth="1"/>
    <col min="7418" max="7418" width="7.44140625" style="177" bestFit="1" customWidth="1"/>
    <col min="7419" max="7419" width="9.44140625" style="177" customWidth="1"/>
    <col min="7420" max="7422" width="10.5546875" style="177" customWidth="1"/>
    <col min="7423" max="7423" width="4.5546875" style="177" customWidth="1"/>
    <col min="7424" max="7666" width="8.83203125" style="177"/>
    <col min="7667" max="7667" width="30" style="177" customWidth="1"/>
    <col min="7668" max="7668" width="8.5546875" style="177" customWidth="1"/>
    <col min="7669" max="7669" width="8.83203125" style="177" customWidth="1"/>
    <col min="7670" max="7670" width="9.44140625" style="177" customWidth="1"/>
    <col min="7671" max="7671" width="6.44140625" style="177" customWidth="1"/>
    <col min="7672" max="7672" width="7.44140625" style="177" customWidth="1"/>
    <col min="7673" max="7673" width="6.44140625" style="177" bestFit="1" customWidth="1"/>
    <col min="7674" max="7674" width="7.44140625" style="177" bestFit="1" customWidth="1"/>
    <col min="7675" max="7675" width="9.44140625" style="177" customWidth="1"/>
    <col min="7676" max="7678" width="10.5546875" style="177" customWidth="1"/>
    <col min="7679" max="7679" width="4.5546875" style="177" customWidth="1"/>
    <col min="7680" max="7922" width="8.83203125" style="177"/>
    <col min="7923" max="7923" width="30" style="177" customWidth="1"/>
    <col min="7924" max="7924" width="8.5546875" style="177" customWidth="1"/>
    <col min="7925" max="7925" width="8.83203125" style="177" customWidth="1"/>
    <col min="7926" max="7926" width="9.44140625" style="177" customWidth="1"/>
    <col min="7927" max="7927" width="6.44140625" style="177" customWidth="1"/>
    <col min="7928" max="7928" width="7.44140625" style="177" customWidth="1"/>
    <col min="7929" max="7929" width="6.44140625" style="177" bestFit="1" customWidth="1"/>
    <col min="7930" max="7930" width="7.44140625" style="177" bestFit="1" customWidth="1"/>
    <col min="7931" max="7931" width="9.44140625" style="177" customWidth="1"/>
    <col min="7932" max="7934" width="10.5546875" style="177" customWidth="1"/>
    <col min="7935" max="7935" width="4.5546875" style="177" customWidth="1"/>
    <col min="7936" max="8178" width="8.83203125" style="177"/>
    <col min="8179" max="8179" width="30" style="177" customWidth="1"/>
    <col min="8180" max="8180" width="8.5546875" style="177" customWidth="1"/>
    <col min="8181" max="8181" width="8.83203125" style="177" customWidth="1"/>
    <col min="8182" max="8182" width="9.44140625" style="177" customWidth="1"/>
    <col min="8183" max="8183" width="6.44140625" style="177" customWidth="1"/>
    <col min="8184" max="8184" width="7.44140625" style="177" customWidth="1"/>
    <col min="8185" max="8185" width="6.44140625" style="177" bestFit="1" customWidth="1"/>
    <col min="8186" max="8186" width="7.44140625" style="177" bestFit="1" customWidth="1"/>
    <col min="8187" max="8187" width="9.44140625" style="177" customWidth="1"/>
    <col min="8188" max="8190" width="10.5546875" style="177" customWidth="1"/>
    <col min="8191" max="8191" width="4.5546875" style="177" customWidth="1"/>
    <col min="8192" max="8434" width="8.83203125" style="177"/>
    <col min="8435" max="8435" width="30" style="177" customWidth="1"/>
    <col min="8436" max="8436" width="8.5546875" style="177" customWidth="1"/>
    <col min="8437" max="8437" width="8.83203125" style="177" customWidth="1"/>
    <col min="8438" max="8438" width="9.44140625" style="177" customWidth="1"/>
    <col min="8439" max="8439" width="6.44140625" style="177" customWidth="1"/>
    <col min="8440" max="8440" width="7.44140625" style="177" customWidth="1"/>
    <col min="8441" max="8441" width="6.44140625" style="177" bestFit="1" customWidth="1"/>
    <col min="8442" max="8442" width="7.44140625" style="177" bestFit="1" customWidth="1"/>
    <col min="8443" max="8443" width="9.44140625" style="177" customWidth="1"/>
    <col min="8444" max="8446" width="10.5546875" style="177" customWidth="1"/>
    <col min="8447" max="8447" width="4.5546875" style="177" customWidth="1"/>
    <col min="8448" max="8690" width="8.83203125" style="177"/>
    <col min="8691" max="8691" width="30" style="177" customWidth="1"/>
    <col min="8692" max="8692" width="8.5546875" style="177" customWidth="1"/>
    <col min="8693" max="8693" width="8.83203125" style="177" customWidth="1"/>
    <col min="8694" max="8694" width="9.44140625" style="177" customWidth="1"/>
    <col min="8695" max="8695" width="6.44140625" style="177" customWidth="1"/>
    <col min="8696" max="8696" width="7.44140625" style="177" customWidth="1"/>
    <col min="8697" max="8697" width="6.44140625" style="177" bestFit="1" customWidth="1"/>
    <col min="8698" max="8698" width="7.44140625" style="177" bestFit="1" customWidth="1"/>
    <col min="8699" max="8699" width="9.44140625" style="177" customWidth="1"/>
    <col min="8700" max="8702" width="10.5546875" style="177" customWidth="1"/>
    <col min="8703" max="8703" width="4.5546875" style="177" customWidth="1"/>
    <col min="8704" max="8946" width="8.83203125" style="177"/>
    <col min="8947" max="8947" width="30" style="177" customWidth="1"/>
    <col min="8948" max="8948" width="8.5546875" style="177" customWidth="1"/>
    <col min="8949" max="8949" width="8.83203125" style="177" customWidth="1"/>
    <col min="8950" max="8950" width="9.44140625" style="177" customWidth="1"/>
    <col min="8951" max="8951" width="6.44140625" style="177" customWidth="1"/>
    <col min="8952" max="8952" width="7.44140625" style="177" customWidth="1"/>
    <col min="8953" max="8953" width="6.44140625" style="177" bestFit="1" customWidth="1"/>
    <col min="8954" max="8954" width="7.44140625" style="177" bestFit="1" customWidth="1"/>
    <col min="8955" max="8955" width="9.44140625" style="177" customWidth="1"/>
    <col min="8956" max="8958" width="10.5546875" style="177" customWidth="1"/>
    <col min="8959" max="8959" width="4.5546875" style="177" customWidth="1"/>
    <col min="8960" max="9202" width="8.83203125" style="177"/>
    <col min="9203" max="9203" width="30" style="177" customWidth="1"/>
    <col min="9204" max="9204" width="8.5546875" style="177" customWidth="1"/>
    <col min="9205" max="9205" width="8.83203125" style="177" customWidth="1"/>
    <col min="9206" max="9206" width="9.44140625" style="177" customWidth="1"/>
    <col min="9207" max="9207" width="6.44140625" style="177" customWidth="1"/>
    <col min="9208" max="9208" width="7.44140625" style="177" customWidth="1"/>
    <col min="9209" max="9209" width="6.44140625" style="177" bestFit="1" customWidth="1"/>
    <col min="9210" max="9210" width="7.44140625" style="177" bestFit="1" customWidth="1"/>
    <col min="9211" max="9211" width="9.44140625" style="177" customWidth="1"/>
    <col min="9212" max="9214" width="10.5546875" style="177" customWidth="1"/>
    <col min="9215" max="9215" width="4.5546875" style="177" customWidth="1"/>
    <col min="9216" max="9458" width="8.83203125" style="177"/>
    <col min="9459" max="9459" width="30" style="177" customWidth="1"/>
    <col min="9460" max="9460" width="8.5546875" style="177" customWidth="1"/>
    <col min="9461" max="9461" width="8.83203125" style="177" customWidth="1"/>
    <col min="9462" max="9462" width="9.44140625" style="177" customWidth="1"/>
    <col min="9463" max="9463" width="6.44140625" style="177" customWidth="1"/>
    <col min="9464" max="9464" width="7.44140625" style="177" customWidth="1"/>
    <col min="9465" max="9465" width="6.44140625" style="177" bestFit="1" customWidth="1"/>
    <col min="9466" max="9466" width="7.44140625" style="177" bestFit="1" customWidth="1"/>
    <col min="9467" max="9467" width="9.44140625" style="177" customWidth="1"/>
    <col min="9468" max="9470" width="10.5546875" style="177" customWidth="1"/>
    <col min="9471" max="9471" width="4.5546875" style="177" customWidth="1"/>
    <col min="9472" max="9714" width="8.83203125" style="177"/>
    <col min="9715" max="9715" width="30" style="177" customWidth="1"/>
    <col min="9716" max="9716" width="8.5546875" style="177" customWidth="1"/>
    <col min="9717" max="9717" width="8.83203125" style="177" customWidth="1"/>
    <col min="9718" max="9718" width="9.44140625" style="177" customWidth="1"/>
    <col min="9719" max="9719" width="6.44140625" style="177" customWidth="1"/>
    <col min="9720" max="9720" width="7.44140625" style="177" customWidth="1"/>
    <col min="9721" max="9721" width="6.44140625" style="177" bestFit="1" customWidth="1"/>
    <col min="9722" max="9722" width="7.44140625" style="177" bestFit="1" customWidth="1"/>
    <col min="9723" max="9723" width="9.44140625" style="177" customWidth="1"/>
    <col min="9724" max="9726" width="10.5546875" style="177" customWidth="1"/>
    <col min="9727" max="9727" width="4.5546875" style="177" customWidth="1"/>
    <col min="9728" max="9970" width="8.83203125" style="177"/>
    <col min="9971" max="9971" width="30" style="177" customWidth="1"/>
    <col min="9972" max="9972" width="8.5546875" style="177" customWidth="1"/>
    <col min="9973" max="9973" width="8.83203125" style="177" customWidth="1"/>
    <col min="9974" max="9974" width="9.44140625" style="177" customWidth="1"/>
    <col min="9975" max="9975" width="6.44140625" style="177" customWidth="1"/>
    <col min="9976" max="9976" width="7.44140625" style="177" customWidth="1"/>
    <col min="9977" max="9977" width="6.44140625" style="177" bestFit="1" customWidth="1"/>
    <col min="9978" max="9978" width="7.44140625" style="177" bestFit="1" customWidth="1"/>
    <col min="9979" max="9979" width="9.44140625" style="177" customWidth="1"/>
    <col min="9980" max="9982" width="10.5546875" style="177" customWidth="1"/>
    <col min="9983" max="9983" width="4.5546875" style="177" customWidth="1"/>
    <col min="9984" max="10226" width="8.83203125" style="177"/>
    <col min="10227" max="10227" width="30" style="177" customWidth="1"/>
    <col min="10228" max="10228" width="8.5546875" style="177" customWidth="1"/>
    <col min="10229" max="10229" width="8.83203125" style="177" customWidth="1"/>
    <col min="10230" max="10230" width="9.44140625" style="177" customWidth="1"/>
    <col min="10231" max="10231" width="6.44140625" style="177" customWidth="1"/>
    <col min="10232" max="10232" width="7.44140625" style="177" customWidth="1"/>
    <col min="10233" max="10233" width="6.44140625" style="177" bestFit="1" customWidth="1"/>
    <col min="10234" max="10234" width="7.44140625" style="177" bestFit="1" customWidth="1"/>
    <col min="10235" max="10235" width="9.44140625" style="177" customWidth="1"/>
    <col min="10236" max="10238" width="10.5546875" style="177" customWidth="1"/>
    <col min="10239" max="10239" width="4.5546875" style="177" customWidth="1"/>
    <col min="10240" max="10482" width="8.83203125" style="177"/>
    <col min="10483" max="10483" width="30" style="177" customWidth="1"/>
    <col min="10484" max="10484" width="8.5546875" style="177" customWidth="1"/>
    <col min="10485" max="10485" width="8.83203125" style="177" customWidth="1"/>
    <col min="10486" max="10486" width="9.44140625" style="177" customWidth="1"/>
    <col min="10487" max="10487" width="6.44140625" style="177" customWidth="1"/>
    <col min="10488" max="10488" width="7.44140625" style="177" customWidth="1"/>
    <col min="10489" max="10489" width="6.44140625" style="177" bestFit="1" customWidth="1"/>
    <col min="10490" max="10490" width="7.44140625" style="177" bestFit="1" customWidth="1"/>
    <col min="10491" max="10491" width="9.44140625" style="177" customWidth="1"/>
    <col min="10492" max="10494" width="10.5546875" style="177" customWidth="1"/>
    <col min="10495" max="10495" width="4.5546875" style="177" customWidth="1"/>
    <col min="10496" max="10738" width="8.83203125" style="177"/>
    <col min="10739" max="10739" width="30" style="177" customWidth="1"/>
    <col min="10740" max="10740" width="8.5546875" style="177" customWidth="1"/>
    <col min="10741" max="10741" width="8.83203125" style="177" customWidth="1"/>
    <col min="10742" max="10742" width="9.44140625" style="177" customWidth="1"/>
    <col min="10743" max="10743" width="6.44140625" style="177" customWidth="1"/>
    <col min="10744" max="10744" width="7.44140625" style="177" customWidth="1"/>
    <col min="10745" max="10745" width="6.44140625" style="177" bestFit="1" customWidth="1"/>
    <col min="10746" max="10746" width="7.44140625" style="177" bestFit="1" customWidth="1"/>
    <col min="10747" max="10747" width="9.44140625" style="177" customWidth="1"/>
    <col min="10748" max="10750" width="10.5546875" style="177" customWidth="1"/>
    <col min="10751" max="10751" width="4.5546875" style="177" customWidth="1"/>
    <col min="10752" max="10994" width="8.83203125" style="177"/>
    <col min="10995" max="10995" width="30" style="177" customWidth="1"/>
    <col min="10996" max="10996" width="8.5546875" style="177" customWidth="1"/>
    <col min="10997" max="10997" width="8.83203125" style="177" customWidth="1"/>
    <col min="10998" max="10998" width="9.44140625" style="177" customWidth="1"/>
    <col min="10999" max="10999" width="6.44140625" style="177" customWidth="1"/>
    <col min="11000" max="11000" width="7.44140625" style="177" customWidth="1"/>
    <col min="11001" max="11001" width="6.44140625" style="177" bestFit="1" customWidth="1"/>
    <col min="11002" max="11002" width="7.44140625" style="177" bestFit="1" customWidth="1"/>
    <col min="11003" max="11003" width="9.44140625" style="177" customWidth="1"/>
    <col min="11004" max="11006" width="10.5546875" style="177" customWidth="1"/>
    <col min="11007" max="11007" width="4.5546875" style="177" customWidth="1"/>
    <col min="11008" max="11250" width="8.83203125" style="177"/>
    <col min="11251" max="11251" width="30" style="177" customWidth="1"/>
    <col min="11252" max="11252" width="8.5546875" style="177" customWidth="1"/>
    <col min="11253" max="11253" width="8.83203125" style="177" customWidth="1"/>
    <col min="11254" max="11254" width="9.44140625" style="177" customWidth="1"/>
    <col min="11255" max="11255" width="6.44140625" style="177" customWidth="1"/>
    <col min="11256" max="11256" width="7.44140625" style="177" customWidth="1"/>
    <col min="11257" max="11257" width="6.44140625" style="177" bestFit="1" customWidth="1"/>
    <col min="11258" max="11258" width="7.44140625" style="177" bestFit="1" customWidth="1"/>
    <col min="11259" max="11259" width="9.44140625" style="177" customWidth="1"/>
    <col min="11260" max="11262" width="10.5546875" style="177" customWidth="1"/>
    <col min="11263" max="11263" width="4.5546875" style="177" customWidth="1"/>
    <col min="11264" max="11506" width="8.83203125" style="177"/>
    <col min="11507" max="11507" width="30" style="177" customWidth="1"/>
    <col min="11508" max="11508" width="8.5546875" style="177" customWidth="1"/>
    <col min="11509" max="11509" width="8.83203125" style="177" customWidth="1"/>
    <col min="11510" max="11510" width="9.44140625" style="177" customWidth="1"/>
    <col min="11511" max="11511" width="6.44140625" style="177" customWidth="1"/>
    <col min="11512" max="11512" width="7.44140625" style="177" customWidth="1"/>
    <col min="11513" max="11513" width="6.44140625" style="177" bestFit="1" customWidth="1"/>
    <col min="11514" max="11514" width="7.44140625" style="177" bestFit="1" customWidth="1"/>
    <col min="11515" max="11515" width="9.44140625" style="177" customWidth="1"/>
    <col min="11516" max="11518" width="10.5546875" style="177" customWidth="1"/>
    <col min="11519" max="11519" width="4.5546875" style="177" customWidth="1"/>
    <col min="11520" max="11762" width="8.83203125" style="177"/>
    <col min="11763" max="11763" width="30" style="177" customWidth="1"/>
    <col min="11764" max="11764" width="8.5546875" style="177" customWidth="1"/>
    <col min="11765" max="11765" width="8.83203125" style="177" customWidth="1"/>
    <col min="11766" max="11766" width="9.44140625" style="177" customWidth="1"/>
    <col min="11767" max="11767" width="6.44140625" style="177" customWidth="1"/>
    <col min="11768" max="11768" width="7.44140625" style="177" customWidth="1"/>
    <col min="11769" max="11769" width="6.44140625" style="177" bestFit="1" customWidth="1"/>
    <col min="11770" max="11770" width="7.44140625" style="177" bestFit="1" customWidth="1"/>
    <col min="11771" max="11771" width="9.44140625" style="177" customWidth="1"/>
    <col min="11772" max="11774" width="10.5546875" style="177" customWidth="1"/>
    <col min="11775" max="11775" width="4.5546875" style="177" customWidth="1"/>
    <col min="11776" max="12018" width="8.83203125" style="177"/>
    <col min="12019" max="12019" width="30" style="177" customWidth="1"/>
    <col min="12020" max="12020" width="8.5546875" style="177" customWidth="1"/>
    <col min="12021" max="12021" width="8.83203125" style="177" customWidth="1"/>
    <col min="12022" max="12022" width="9.44140625" style="177" customWidth="1"/>
    <col min="12023" max="12023" width="6.44140625" style="177" customWidth="1"/>
    <col min="12024" max="12024" width="7.44140625" style="177" customWidth="1"/>
    <col min="12025" max="12025" width="6.44140625" style="177" bestFit="1" customWidth="1"/>
    <col min="12026" max="12026" width="7.44140625" style="177" bestFit="1" customWidth="1"/>
    <col min="12027" max="12027" width="9.44140625" style="177" customWidth="1"/>
    <col min="12028" max="12030" width="10.5546875" style="177" customWidth="1"/>
    <col min="12031" max="12031" width="4.5546875" style="177" customWidth="1"/>
    <col min="12032" max="12274" width="8.83203125" style="177"/>
    <col min="12275" max="12275" width="30" style="177" customWidth="1"/>
    <col min="12276" max="12276" width="8.5546875" style="177" customWidth="1"/>
    <col min="12277" max="12277" width="8.83203125" style="177" customWidth="1"/>
    <col min="12278" max="12278" width="9.44140625" style="177" customWidth="1"/>
    <col min="12279" max="12279" width="6.44140625" style="177" customWidth="1"/>
    <col min="12280" max="12280" width="7.44140625" style="177" customWidth="1"/>
    <col min="12281" max="12281" width="6.44140625" style="177" bestFit="1" customWidth="1"/>
    <col min="12282" max="12282" width="7.44140625" style="177" bestFit="1" customWidth="1"/>
    <col min="12283" max="12283" width="9.44140625" style="177" customWidth="1"/>
    <col min="12284" max="12286" width="10.5546875" style="177" customWidth="1"/>
    <col min="12287" max="12287" width="4.5546875" style="177" customWidth="1"/>
    <col min="12288" max="12530" width="8.83203125" style="177"/>
    <col min="12531" max="12531" width="30" style="177" customWidth="1"/>
    <col min="12532" max="12532" width="8.5546875" style="177" customWidth="1"/>
    <col min="12533" max="12533" width="8.83203125" style="177" customWidth="1"/>
    <col min="12534" max="12534" width="9.44140625" style="177" customWidth="1"/>
    <col min="12535" max="12535" width="6.44140625" style="177" customWidth="1"/>
    <col min="12536" max="12536" width="7.44140625" style="177" customWidth="1"/>
    <col min="12537" max="12537" width="6.44140625" style="177" bestFit="1" customWidth="1"/>
    <col min="12538" max="12538" width="7.44140625" style="177" bestFit="1" customWidth="1"/>
    <col min="12539" max="12539" width="9.44140625" style="177" customWidth="1"/>
    <col min="12540" max="12542" width="10.5546875" style="177" customWidth="1"/>
    <col min="12543" max="12543" width="4.5546875" style="177" customWidth="1"/>
    <col min="12544" max="12786" width="8.83203125" style="177"/>
    <col min="12787" max="12787" width="30" style="177" customWidth="1"/>
    <col min="12788" max="12788" width="8.5546875" style="177" customWidth="1"/>
    <col min="12789" max="12789" width="8.83203125" style="177" customWidth="1"/>
    <col min="12790" max="12790" width="9.44140625" style="177" customWidth="1"/>
    <col min="12791" max="12791" width="6.44140625" style="177" customWidth="1"/>
    <col min="12792" max="12792" width="7.44140625" style="177" customWidth="1"/>
    <col min="12793" max="12793" width="6.44140625" style="177" bestFit="1" customWidth="1"/>
    <col min="12794" max="12794" width="7.44140625" style="177" bestFit="1" customWidth="1"/>
    <col min="12795" max="12795" width="9.44140625" style="177" customWidth="1"/>
    <col min="12796" max="12798" width="10.5546875" style="177" customWidth="1"/>
    <col min="12799" max="12799" width="4.5546875" style="177" customWidth="1"/>
    <col min="12800" max="13042" width="8.83203125" style="177"/>
    <col min="13043" max="13043" width="30" style="177" customWidth="1"/>
    <col min="13044" max="13044" width="8.5546875" style="177" customWidth="1"/>
    <col min="13045" max="13045" width="8.83203125" style="177" customWidth="1"/>
    <col min="13046" max="13046" width="9.44140625" style="177" customWidth="1"/>
    <col min="13047" max="13047" width="6.44140625" style="177" customWidth="1"/>
    <col min="13048" max="13048" width="7.44140625" style="177" customWidth="1"/>
    <col min="13049" max="13049" width="6.44140625" style="177" bestFit="1" customWidth="1"/>
    <col min="13050" max="13050" width="7.44140625" style="177" bestFit="1" customWidth="1"/>
    <col min="13051" max="13051" width="9.44140625" style="177" customWidth="1"/>
    <col min="13052" max="13054" width="10.5546875" style="177" customWidth="1"/>
    <col min="13055" max="13055" width="4.5546875" style="177" customWidth="1"/>
    <col min="13056" max="13298" width="8.83203125" style="177"/>
    <col min="13299" max="13299" width="30" style="177" customWidth="1"/>
    <col min="13300" max="13300" width="8.5546875" style="177" customWidth="1"/>
    <col min="13301" max="13301" width="8.83203125" style="177" customWidth="1"/>
    <col min="13302" max="13302" width="9.44140625" style="177" customWidth="1"/>
    <col min="13303" max="13303" width="6.44140625" style="177" customWidth="1"/>
    <col min="13304" max="13304" width="7.44140625" style="177" customWidth="1"/>
    <col min="13305" max="13305" width="6.44140625" style="177" bestFit="1" customWidth="1"/>
    <col min="13306" max="13306" width="7.44140625" style="177" bestFit="1" customWidth="1"/>
    <col min="13307" max="13307" width="9.44140625" style="177" customWidth="1"/>
    <col min="13308" max="13310" width="10.5546875" style="177" customWidth="1"/>
    <col min="13311" max="13311" width="4.5546875" style="177" customWidth="1"/>
    <col min="13312" max="13554" width="8.83203125" style="177"/>
    <col min="13555" max="13555" width="30" style="177" customWidth="1"/>
    <col min="13556" max="13556" width="8.5546875" style="177" customWidth="1"/>
    <col min="13557" max="13557" width="8.83203125" style="177" customWidth="1"/>
    <col min="13558" max="13558" width="9.44140625" style="177" customWidth="1"/>
    <col min="13559" max="13559" width="6.44140625" style="177" customWidth="1"/>
    <col min="13560" max="13560" width="7.44140625" style="177" customWidth="1"/>
    <col min="13561" max="13561" width="6.44140625" style="177" bestFit="1" customWidth="1"/>
    <col min="13562" max="13562" width="7.44140625" style="177" bestFit="1" customWidth="1"/>
    <col min="13563" max="13563" width="9.44140625" style="177" customWidth="1"/>
    <col min="13564" max="13566" width="10.5546875" style="177" customWidth="1"/>
    <col min="13567" max="13567" width="4.5546875" style="177" customWidth="1"/>
    <col min="13568" max="13810" width="8.83203125" style="177"/>
    <col min="13811" max="13811" width="30" style="177" customWidth="1"/>
    <col min="13812" max="13812" width="8.5546875" style="177" customWidth="1"/>
    <col min="13813" max="13813" width="8.83203125" style="177" customWidth="1"/>
    <col min="13814" max="13814" width="9.44140625" style="177" customWidth="1"/>
    <col min="13815" max="13815" width="6.44140625" style="177" customWidth="1"/>
    <col min="13816" max="13816" width="7.44140625" style="177" customWidth="1"/>
    <col min="13817" max="13817" width="6.44140625" style="177" bestFit="1" customWidth="1"/>
    <col min="13818" max="13818" width="7.44140625" style="177" bestFit="1" customWidth="1"/>
    <col min="13819" max="13819" width="9.44140625" style="177" customWidth="1"/>
    <col min="13820" max="13822" width="10.5546875" style="177" customWidth="1"/>
    <col min="13823" max="13823" width="4.5546875" style="177" customWidth="1"/>
    <col min="13824" max="14066" width="8.83203125" style="177"/>
    <col min="14067" max="14067" width="30" style="177" customWidth="1"/>
    <col min="14068" max="14068" width="8.5546875" style="177" customWidth="1"/>
    <col min="14069" max="14069" width="8.83203125" style="177" customWidth="1"/>
    <col min="14070" max="14070" width="9.44140625" style="177" customWidth="1"/>
    <col min="14071" max="14071" width="6.44140625" style="177" customWidth="1"/>
    <col min="14072" max="14072" width="7.44140625" style="177" customWidth="1"/>
    <col min="14073" max="14073" width="6.44140625" style="177" bestFit="1" customWidth="1"/>
    <col min="14074" max="14074" width="7.44140625" style="177" bestFit="1" customWidth="1"/>
    <col min="14075" max="14075" width="9.44140625" style="177" customWidth="1"/>
    <col min="14076" max="14078" width="10.5546875" style="177" customWidth="1"/>
    <col min="14079" max="14079" width="4.5546875" style="177" customWidth="1"/>
    <col min="14080" max="14322" width="8.83203125" style="177"/>
    <col min="14323" max="14323" width="30" style="177" customWidth="1"/>
    <col min="14324" max="14324" width="8.5546875" style="177" customWidth="1"/>
    <col min="14325" max="14325" width="8.83203125" style="177" customWidth="1"/>
    <col min="14326" max="14326" width="9.44140625" style="177" customWidth="1"/>
    <col min="14327" max="14327" width="6.44140625" style="177" customWidth="1"/>
    <col min="14328" max="14328" width="7.44140625" style="177" customWidth="1"/>
    <col min="14329" max="14329" width="6.44140625" style="177" bestFit="1" customWidth="1"/>
    <col min="14330" max="14330" width="7.44140625" style="177" bestFit="1" customWidth="1"/>
    <col min="14331" max="14331" width="9.44140625" style="177" customWidth="1"/>
    <col min="14332" max="14334" width="10.5546875" style="177" customWidth="1"/>
    <col min="14335" max="14335" width="4.5546875" style="177" customWidth="1"/>
    <col min="14336" max="14578" width="8.83203125" style="177"/>
    <col min="14579" max="14579" width="30" style="177" customWidth="1"/>
    <col min="14580" max="14580" width="8.5546875" style="177" customWidth="1"/>
    <col min="14581" max="14581" width="8.83203125" style="177" customWidth="1"/>
    <col min="14582" max="14582" width="9.44140625" style="177" customWidth="1"/>
    <col min="14583" max="14583" width="6.44140625" style="177" customWidth="1"/>
    <col min="14584" max="14584" width="7.44140625" style="177" customWidth="1"/>
    <col min="14585" max="14585" width="6.44140625" style="177" bestFit="1" customWidth="1"/>
    <col min="14586" max="14586" width="7.44140625" style="177" bestFit="1" customWidth="1"/>
    <col min="14587" max="14587" width="9.44140625" style="177" customWidth="1"/>
    <col min="14588" max="14590" width="10.5546875" style="177" customWidth="1"/>
    <col min="14591" max="14591" width="4.5546875" style="177" customWidth="1"/>
    <col min="14592" max="14834" width="8.83203125" style="177"/>
    <col min="14835" max="14835" width="30" style="177" customWidth="1"/>
    <col min="14836" max="14836" width="8.5546875" style="177" customWidth="1"/>
    <col min="14837" max="14837" width="8.83203125" style="177" customWidth="1"/>
    <col min="14838" max="14838" width="9.44140625" style="177" customWidth="1"/>
    <col min="14839" max="14839" width="6.44140625" style="177" customWidth="1"/>
    <col min="14840" max="14840" width="7.44140625" style="177" customWidth="1"/>
    <col min="14841" max="14841" width="6.44140625" style="177" bestFit="1" customWidth="1"/>
    <col min="14842" max="14842" width="7.44140625" style="177" bestFit="1" customWidth="1"/>
    <col min="14843" max="14843" width="9.44140625" style="177" customWidth="1"/>
    <col min="14844" max="14846" width="10.5546875" style="177" customWidth="1"/>
    <col min="14847" max="14847" width="4.5546875" style="177" customWidth="1"/>
    <col min="14848" max="15090" width="8.83203125" style="177"/>
    <col min="15091" max="15091" width="30" style="177" customWidth="1"/>
    <col min="15092" max="15092" width="8.5546875" style="177" customWidth="1"/>
    <col min="15093" max="15093" width="8.83203125" style="177" customWidth="1"/>
    <col min="15094" max="15094" width="9.44140625" style="177" customWidth="1"/>
    <col min="15095" max="15095" width="6.44140625" style="177" customWidth="1"/>
    <col min="15096" max="15096" width="7.44140625" style="177" customWidth="1"/>
    <col min="15097" max="15097" width="6.44140625" style="177" bestFit="1" customWidth="1"/>
    <col min="15098" max="15098" width="7.44140625" style="177" bestFit="1" customWidth="1"/>
    <col min="15099" max="15099" width="9.44140625" style="177" customWidth="1"/>
    <col min="15100" max="15102" width="10.5546875" style="177" customWidth="1"/>
    <col min="15103" max="15103" width="4.5546875" style="177" customWidth="1"/>
    <col min="15104" max="15346" width="8.83203125" style="177"/>
    <col min="15347" max="15347" width="30" style="177" customWidth="1"/>
    <col min="15348" max="15348" width="8.5546875" style="177" customWidth="1"/>
    <col min="15349" max="15349" width="8.83203125" style="177" customWidth="1"/>
    <col min="15350" max="15350" width="9.44140625" style="177" customWidth="1"/>
    <col min="15351" max="15351" width="6.44140625" style="177" customWidth="1"/>
    <col min="15352" max="15352" width="7.44140625" style="177" customWidth="1"/>
    <col min="15353" max="15353" width="6.44140625" style="177" bestFit="1" customWidth="1"/>
    <col min="15354" max="15354" width="7.44140625" style="177" bestFit="1" customWidth="1"/>
    <col min="15355" max="15355" width="9.44140625" style="177" customWidth="1"/>
    <col min="15356" max="15358" width="10.5546875" style="177" customWidth="1"/>
    <col min="15359" max="15359" width="4.5546875" style="177" customWidth="1"/>
    <col min="15360" max="15602" width="8.83203125" style="177"/>
    <col min="15603" max="15603" width="30" style="177" customWidth="1"/>
    <col min="15604" max="15604" width="8.5546875" style="177" customWidth="1"/>
    <col min="15605" max="15605" width="8.83203125" style="177" customWidth="1"/>
    <col min="15606" max="15606" width="9.44140625" style="177" customWidth="1"/>
    <col min="15607" max="15607" width="6.44140625" style="177" customWidth="1"/>
    <col min="15608" max="15608" width="7.44140625" style="177" customWidth="1"/>
    <col min="15609" max="15609" width="6.44140625" style="177" bestFit="1" customWidth="1"/>
    <col min="15610" max="15610" width="7.44140625" style="177" bestFit="1" customWidth="1"/>
    <col min="15611" max="15611" width="9.44140625" style="177" customWidth="1"/>
    <col min="15612" max="15614" width="10.5546875" style="177" customWidth="1"/>
    <col min="15615" max="15615" width="4.5546875" style="177" customWidth="1"/>
    <col min="15616" max="15858" width="8.83203125" style="177"/>
    <col min="15859" max="15859" width="30" style="177" customWidth="1"/>
    <col min="15860" max="15860" width="8.5546875" style="177" customWidth="1"/>
    <col min="15861" max="15861" width="8.83203125" style="177" customWidth="1"/>
    <col min="15862" max="15862" width="9.44140625" style="177" customWidth="1"/>
    <col min="15863" max="15863" width="6.44140625" style="177" customWidth="1"/>
    <col min="15864" max="15864" width="7.44140625" style="177" customWidth="1"/>
    <col min="15865" max="15865" width="6.44140625" style="177" bestFit="1" customWidth="1"/>
    <col min="15866" max="15866" width="7.44140625" style="177" bestFit="1" customWidth="1"/>
    <col min="15867" max="15867" width="9.44140625" style="177" customWidth="1"/>
    <col min="15868" max="15870" width="10.5546875" style="177" customWidth="1"/>
    <col min="15871" max="15871" width="4.5546875" style="177" customWidth="1"/>
    <col min="15872" max="16114" width="8.83203125" style="177"/>
    <col min="16115" max="16115" width="30" style="177" customWidth="1"/>
    <col min="16116" max="16116" width="8.5546875" style="177" customWidth="1"/>
    <col min="16117" max="16117" width="8.83203125" style="177" customWidth="1"/>
    <col min="16118" max="16118" width="9.44140625" style="177" customWidth="1"/>
    <col min="16119" max="16119" width="6.44140625" style="177" customWidth="1"/>
    <col min="16120" max="16120" width="7.44140625" style="177" customWidth="1"/>
    <col min="16121" max="16121" width="6.44140625" style="177" bestFit="1" customWidth="1"/>
    <col min="16122" max="16122" width="7.44140625" style="177" bestFit="1" customWidth="1"/>
    <col min="16123" max="16123" width="9.44140625" style="177" customWidth="1"/>
    <col min="16124" max="16126" width="10.5546875" style="177" customWidth="1"/>
    <col min="16127" max="16127" width="4.5546875" style="177" customWidth="1"/>
    <col min="16128" max="16384" width="8.83203125" style="177"/>
  </cols>
  <sheetData>
    <row r="1" spans="1:38" s="173" customFormat="1" ht="18" customHeight="1" x14ac:dyDescent="0.4">
      <c r="A1" s="172" t="s">
        <v>446</v>
      </c>
      <c r="AF1" s="580"/>
    </row>
    <row r="2" spans="1:38" s="173" customFormat="1" ht="12.75" customHeight="1" x14ac:dyDescent="0.4">
      <c r="AF2" s="580"/>
    </row>
    <row r="3" spans="1:38" s="173" customFormat="1" ht="18" customHeight="1" x14ac:dyDescent="0.4">
      <c r="A3" s="715" t="s">
        <v>0</v>
      </c>
      <c r="B3" s="817" t="s">
        <v>186</v>
      </c>
      <c r="C3" s="818"/>
      <c r="D3" s="819"/>
      <c r="E3" s="817" t="s">
        <v>187</v>
      </c>
      <c r="F3" s="818"/>
      <c r="G3" s="819"/>
      <c r="H3" s="817" t="s">
        <v>188</v>
      </c>
      <c r="I3" s="818"/>
      <c r="J3" s="819"/>
      <c r="K3" s="817" t="s">
        <v>189</v>
      </c>
      <c r="L3" s="818"/>
      <c r="M3" s="819"/>
      <c r="N3" s="817" t="s">
        <v>190</v>
      </c>
      <c r="O3" s="818"/>
      <c r="P3" s="819"/>
      <c r="Q3" s="817" t="s">
        <v>191</v>
      </c>
      <c r="R3" s="818"/>
      <c r="S3" s="819"/>
      <c r="T3" s="817" t="s">
        <v>192</v>
      </c>
      <c r="U3" s="818"/>
      <c r="V3" s="819"/>
      <c r="W3" s="817" t="s">
        <v>392</v>
      </c>
      <c r="X3" s="818"/>
      <c r="Y3" s="819"/>
      <c r="Z3" s="817" t="s">
        <v>398</v>
      </c>
      <c r="AA3" s="818"/>
      <c r="AB3" s="819"/>
      <c r="AC3" s="817" t="s">
        <v>433</v>
      </c>
      <c r="AD3" s="818"/>
      <c r="AE3" s="819"/>
      <c r="AF3" s="580"/>
    </row>
    <row r="4" spans="1:38" s="173" customFormat="1" ht="21" customHeight="1" x14ac:dyDescent="0.4">
      <c r="A4" s="823"/>
      <c r="B4" s="820"/>
      <c r="C4" s="821"/>
      <c r="D4" s="822"/>
      <c r="E4" s="820"/>
      <c r="F4" s="821"/>
      <c r="G4" s="822"/>
      <c r="H4" s="820"/>
      <c r="I4" s="821"/>
      <c r="J4" s="822"/>
      <c r="K4" s="820"/>
      <c r="L4" s="821"/>
      <c r="M4" s="822"/>
      <c r="N4" s="820"/>
      <c r="O4" s="821"/>
      <c r="P4" s="822"/>
      <c r="Q4" s="820"/>
      <c r="R4" s="821"/>
      <c r="S4" s="822"/>
      <c r="T4" s="820"/>
      <c r="U4" s="821"/>
      <c r="V4" s="822"/>
      <c r="W4" s="820"/>
      <c r="X4" s="821"/>
      <c r="Y4" s="822"/>
      <c r="Z4" s="820"/>
      <c r="AA4" s="821"/>
      <c r="AB4" s="822"/>
      <c r="AC4" s="820"/>
      <c r="AD4" s="821"/>
      <c r="AE4" s="822"/>
      <c r="AF4" s="580"/>
    </row>
    <row r="5" spans="1:38" s="173" customFormat="1" ht="21" customHeight="1" x14ac:dyDescent="0.4">
      <c r="A5" s="824"/>
      <c r="B5" s="442" t="s">
        <v>7</v>
      </c>
      <c r="C5" s="442" t="s">
        <v>8</v>
      </c>
      <c r="D5" s="442" t="s">
        <v>9</v>
      </c>
      <c r="E5" s="442" t="s">
        <v>7</v>
      </c>
      <c r="F5" s="442" t="s">
        <v>8</v>
      </c>
      <c r="G5" s="442" t="s">
        <v>9</v>
      </c>
      <c r="H5" s="442" t="s">
        <v>7</v>
      </c>
      <c r="I5" s="442" t="s">
        <v>8</v>
      </c>
      <c r="J5" s="442" t="s">
        <v>9</v>
      </c>
      <c r="K5" s="442" t="s">
        <v>7</v>
      </c>
      <c r="L5" s="442" t="s">
        <v>8</v>
      </c>
      <c r="M5" s="442" t="s">
        <v>9</v>
      </c>
      <c r="N5" s="442" t="s">
        <v>7</v>
      </c>
      <c r="O5" s="442" t="s">
        <v>8</v>
      </c>
      <c r="P5" s="442" t="s">
        <v>9</v>
      </c>
      <c r="Q5" s="443" t="s">
        <v>7</v>
      </c>
      <c r="R5" s="443" t="s">
        <v>8</v>
      </c>
      <c r="S5" s="443" t="s">
        <v>9</v>
      </c>
      <c r="T5" s="243" t="s">
        <v>7</v>
      </c>
      <c r="U5" s="243" t="s">
        <v>8</v>
      </c>
      <c r="V5" s="243" t="s">
        <v>9</v>
      </c>
      <c r="W5" s="243" t="s">
        <v>7</v>
      </c>
      <c r="X5" s="243" t="s">
        <v>8</v>
      </c>
      <c r="Y5" s="243" t="s">
        <v>9</v>
      </c>
      <c r="Z5" s="243" t="s">
        <v>7</v>
      </c>
      <c r="AA5" s="243" t="s">
        <v>8</v>
      </c>
      <c r="AB5" s="243" t="s">
        <v>9</v>
      </c>
      <c r="AC5" s="243" t="s">
        <v>7</v>
      </c>
      <c r="AD5" s="243" t="s">
        <v>8</v>
      </c>
      <c r="AE5" s="243" t="s">
        <v>9</v>
      </c>
      <c r="AF5" s="580"/>
    </row>
    <row r="6" spans="1:38" s="173" customFormat="1" ht="13.5" customHeight="1" x14ac:dyDescent="0.4">
      <c r="A6" s="444" t="s">
        <v>10</v>
      </c>
      <c r="B6" s="174">
        <v>63781</v>
      </c>
      <c r="C6" s="174">
        <v>43768</v>
      </c>
      <c r="D6" s="174">
        <v>107549</v>
      </c>
      <c r="E6" s="174">
        <v>62660</v>
      </c>
      <c r="F6" s="174">
        <v>43870</v>
      </c>
      <c r="G6" s="174">
        <v>106530</v>
      </c>
      <c r="H6" s="174">
        <v>60829</v>
      </c>
      <c r="I6" s="174">
        <v>43953</v>
      </c>
      <c r="J6" s="174">
        <v>104782</v>
      </c>
      <c r="K6" s="174">
        <v>59600</v>
      </c>
      <c r="L6" s="174">
        <v>44890</v>
      </c>
      <c r="M6" s="174">
        <v>104490</v>
      </c>
      <c r="N6" s="174">
        <v>58335</v>
      </c>
      <c r="O6" s="174">
        <v>46644</v>
      </c>
      <c r="P6" s="174">
        <v>104979</v>
      </c>
      <c r="Q6" s="445">
        <v>56676</v>
      </c>
      <c r="R6" s="445">
        <v>49220</v>
      </c>
      <c r="S6" s="445">
        <v>105896</v>
      </c>
      <c r="T6" s="175">
        <v>55219</v>
      </c>
      <c r="U6" s="175">
        <v>51225</v>
      </c>
      <c r="V6" s="175">
        <v>106444</v>
      </c>
      <c r="W6" s="175">
        <v>53811</v>
      </c>
      <c r="X6" s="175">
        <v>53568</v>
      </c>
      <c r="Y6" s="175">
        <v>107379</v>
      </c>
      <c r="Z6" s="175">
        <v>52424</v>
      </c>
      <c r="AA6" s="175">
        <v>55233</v>
      </c>
      <c r="AB6" s="175">
        <v>107657</v>
      </c>
      <c r="AC6" s="175">
        <v>50902</v>
      </c>
      <c r="AD6" s="175">
        <v>56265</v>
      </c>
      <c r="AE6" s="175">
        <v>107167</v>
      </c>
      <c r="AF6" s="579">
        <f t="shared" ref="AF6:AF27" si="0">AE6-AB6</f>
        <v>-490</v>
      </c>
      <c r="AG6" s="582">
        <f t="shared" ref="AG6:AG27" si="1">(AF6*100)/AB6</f>
        <v>-0.45514922392412943</v>
      </c>
    </row>
    <row r="7" spans="1:38" s="173" customFormat="1" ht="13.5" customHeight="1" x14ac:dyDescent="0.4">
      <c r="A7" s="444" t="s">
        <v>11</v>
      </c>
      <c r="B7" s="174">
        <v>4221</v>
      </c>
      <c r="C7" s="174">
        <v>877</v>
      </c>
      <c r="D7" s="174">
        <v>5098</v>
      </c>
      <c r="E7" s="174">
        <v>4150</v>
      </c>
      <c r="F7" s="174">
        <v>884</v>
      </c>
      <c r="G7" s="174">
        <v>5034</v>
      </c>
      <c r="H7" s="174">
        <v>4060</v>
      </c>
      <c r="I7" s="174">
        <v>887</v>
      </c>
      <c r="J7" s="174">
        <v>4947</v>
      </c>
      <c r="K7" s="174">
        <v>3967</v>
      </c>
      <c r="L7" s="174">
        <v>908</v>
      </c>
      <c r="M7" s="174">
        <v>4875</v>
      </c>
      <c r="N7" s="174">
        <v>3861</v>
      </c>
      <c r="O7" s="174">
        <v>934</v>
      </c>
      <c r="P7" s="174">
        <v>4795</v>
      </c>
      <c r="Q7" s="445">
        <v>3644</v>
      </c>
      <c r="R7" s="445">
        <v>998</v>
      </c>
      <c r="S7" s="445">
        <v>4642</v>
      </c>
      <c r="T7" s="175">
        <v>3472</v>
      </c>
      <c r="U7" s="175">
        <v>1075</v>
      </c>
      <c r="V7" s="175">
        <v>4547</v>
      </c>
      <c r="W7" s="175">
        <v>3283</v>
      </c>
      <c r="X7" s="175">
        <v>1222</v>
      </c>
      <c r="Y7" s="175">
        <v>4505</v>
      </c>
      <c r="Z7" s="175">
        <v>3062</v>
      </c>
      <c r="AA7" s="175">
        <v>1415</v>
      </c>
      <c r="AB7" s="175">
        <v>4477</v>
      </c>
      <c r="AC7" s="175">
        <v>2933</v>
      </c>
      <c r="AD7" s="175">
        <v>1600</v>
      </c>
      <c r="AE7" s="175">
        <v>4533</v>
      </c>
      <c r="AF7" s="579">
        <f t="shared" si="0"/>
        <v>56</v>
      </c>
      <c r="AG7" s="582">
        <f t="shared" si="1"/>
        <v>1.2508376144739781</v>
      </c>
    </row>
    <row r="8" spans="1:38" s="173" customFormat="1" ht="13.5" customHeight="1" x14ac:dyDescent="0.4">
      <c r="A8" s="444" t="s">
        <v>12</v>
      </c>
      <c r="B8" s="174">
        <v>116</v>
      </c>
      <c r="C8" s="174">
        <v>38</v>
      </c>
      <c r="D8" s="174">
        <v>154</v>
      </c>
      <c r="E8" s="174">
        <v>116</v>
      </c>
      <c r="F8" s="174">
        <v>36</v>
      </c>
      <c r="G8" s="174">
        <v>152</v>
      </c>
      <c r="H8" s="174">
        <v>116</v>
      </c>
      <c r="I8" s="174">
        <v>32</v>
      </c>
      <c r="J8" s="174">
        <v>148</v>
      </c>
      <c r="K8" s="174">
        <v>81</v>
      </c>
      <c r="L8" s="174">
        <v>20</v>
      </c>
      <c r="M8" s="174">
        <v>101</v>
      </c>
      <c r="N8" s="174">
        <v>73</v>
      </c>
      <c r="O8" s="174">
        <v>18</v>
      </c>
      <c r="P8" s="174">
        <v>91</v>
      </c>
      <c r="Q8" s="445">
        <v>78</v>
      </c>
      <c r="R8" s="445">
        <v>20</v>
      </c>
      <c r="S8" s="445">
        <v>98</v>
      </c>
      <c r="T8" s="175">
        <v>82</v>
      </c>
      <c r="U8" s="175">
        <v>28</v>
      </c>
      <c r="V8" s="175">
        <v>110</v>
      </c>
      <c r="W8" s="175">
        <v>82</v>
      </c>
      <c r="X8" s="175">
        <v>36</v>
      </c>
      <c r="Y8" s="175">
        <v>118</v>
      </c>
      <c r="Z8" s="175">
        <v>87</v>
      </c>
      <c r="AA8" s="175">
        <v>45</v>
      </c>
      <c r="AB8" s="175">
        <v>132</v>
      </c>
      <c r="AC8" s="175">
        <v>93</v>
      </c>
      <c r="AD8" s="175">
        <v>49</v>
      </c>
      <c r="AE8" s="175">
        <v>142</v>
      </c>
      <c r="AF8" s="579">
        <f t="shared" si="0"/>
        <v>10</v>
      </c>
      <c r="AG8" s="582">
        <f t="shared" si="1"/>
        <v>7.5757575757575761</v>
      </c>
      <c r="AI8" s="578">
        <f>SUM(AB7:AB13)</f>
        <v>17529</v>
      </c>
      <c r="AJ8" s="578">
        <f>SUM(AE7:AE13)</f>
        <v>18142</v>
      </c>
      <c r="AK8" s="578">
        <f>AJ8-AI8</f>
        <v>613</v>
      </c>
      <c r="AL8" s="583">
        <f>AK8*100/AI8</f>
        <v>3.4970620115237607</v>
      </c>
    </row>
    <row r="9" spans="1:38" s="173" customFormat="1" ht="13.5" customHeight="1" x14ac:dyDescent="0.4">
      <c r="A9" s="444" t="s">
        <v>13</v>
      </c>
      <c r="B9" s="174">
        <v>591</v>
      </c>
      <c r="C9" s="174">
        <v>2034</v>
      </c>
      <c r="D9" s="174">
        <v>2625</v>
      </c>
      <c r="E9" s="174">
        <v>580</v>
      </c>
      <c r="F9" s="174">
        <v>2029</v>
      </c>
      <c r="G9" s="174">
        <v>2609</v>
      </c>
      <c r="H9" s="174">
        <v>569</v>
      </c>
      <c r="I9" s="174">
        <v>2035</v>
      </c>
      <c r="J9" s="174">
        <v>2604</v>
      </c>
      <c r="K9" s="174">
        <v>561</v>
      </c>
      <c r="L9" s="174">
        <v>2044</v>
      </c>
      <c r="M9" s="174">
        <v>2605</v>
      </c>
      <c r="N9" s="174">
        <v>561</v>
      </c>
      <c r="O9" s="174">
        <v>2125</v>
      </c>
      <c r="P9" s="174">
        <v>2686</v>
      </c>
      <c r="Q9" s="445">
        <v>571</v>
      </c>
      <c r="R9" s="445">
        <v>2291</v>
      </c>
      <c r="S9" s="445">
        <v>2862</v>
      </c>
      <c r="T9" s="175">
        <v>581</v>
      </c>
      <c r="U9" s="175">
        <v>2361</v>
      </c>
      <c r="V9" s="175">
        <v>2942</v>
      </c>
      <c r="W9" s="175">
        <v>603</v>
      </c>
      <c r="X9" s="175">
        <v>2387</v>
      </c>
      <c r="Y9" s="175">
        <v>2990</v>
      </c>
      <c r="Z9" s="175">
        <v>639</v>
      </c>
      <c r="AA9" s="175">
        <v>2506</v>
      </c>
      <c r="AB9" s="175">
        <v>3145</v>
      </c>
      <c r="AC9" s="175">
        <v>644</v>
      </c>
      <c r="AD9" s="175">
        <v>2560</v>
      </c>
      <c r="AE9" s="175">
        <v>3204</v>
      </c>
      <c r="AF9" s="579">
        <f t="shared" si="0"/>
        <v>59</v>
      </c>
      <c r="AG9" s="582">
        <f t="shared" si="1"/>
        <v>1.875993640699523</v>
      </c>
    </row>
    <row r="10" spans="1:38" s="173" customFormat="1" ht="13.5" customHeight="1" x14ac:dyDescent="0.4">
      <c r="A10" s="444" t="s">
        <v>14</v>
      </c>
      <c r="B10" s="174">
        <v>848</v>
      </c>
      <c r="C10" s="174">
        <v>3033</v>
      </c>
      <c r="D10" s="174">
        <v>3881</v>
      </c>
      <c r="E10" s="174">
        <v>809</v>
      </c>
      <c r="F10" s="174">
        <v>2957</v>
      </c>
      <c r="G10" s="174">
        <v>3766</v>
      </c>
      <c r="H10" s="174">
        <v>754</v>
      </c>
      <c r="I10" s="174">
        <v>2868</v>
      </c>
      <c r="J10" s="174">
        <v>3622</v>
      </c>
      <c r="K10" s="174">
        <v>710</v>
      </c>
      <c r="L10" s="174">
        <v>2820</v>
      </c>
      <c r="M10" s="174">
        <v>3530</v>
      </c>
      <c r="N10" s="174">
        <v>674</v>
      </c>
      <c r="O10" s="174">
        <v>2763</v>
      </c>
      <c r="P10" s="174">
        <v>3437</v>
      </c>
      <c r="Q10" s="445">
        <v>645</v>
      </c>
      <c r="R10" s="445">
        <v>2782</v>
      </c>
      <c r="S10" s="445">
        <v>3427</v>
      </c>
      <c r="T10" s="175">
        <v>636</v>
      </c>
      <c r="U10" s="175">
        <v>2877</v>
      </c>
      <c r="V10" s="175">
        <v>3513</v>
      </c>
      <c r="W10" s="175">
        <v>633</v>
      </c>
      <c r="X10" s="175">
        <v>3009</v>
      </c>
      <c r="Y10" s="175">
        <v>3642</v>
      </c>
      <c r="Z10" s="175">
        <v>662</v>
      </c>
      <c r="AA10" s="175">
        <v>3160</v>
      </c>
      <c r="AB10" s="175">
        <v>3822</v>
      </c>
      <c r="AC10" s="175">
        <v>703</v>
      </c>
      <c r="AD10" s="175">
        <v>3361</v>
      </c>
      <c r="AE10" s="175">
        <v>4064</v>
      </c>
      <c r="AF10" s="579">
        <f t="shared" si="0"/>
        <v>242</v>
      </c>
      <c r="AG10" s="582">
        <f t="shared" si="1"/>
        <v>6.3317634746206171</v>
      </c>
    </row>
    <row r="11" spans="1:38" s="173" customFormat="1" ht="13.5" customHeight="1" x14ac:dyDescent="0.4">
      <c r="A11" s="444" t="s">
        <v>15</v>
      </c>
      <c r="B11" s="174">
        <v>189</v>
      </c>
      <c r="C11" s="174">
        <v>148</v>
      </c>
      <c r="D11" s="174">
        <v>337</v>
      </c>
      <c r="E11" s="174">
        <v>177</v>
      </c>
      <c r="F11" s="174">
        <v>141</v>
      </c>
      <c r="G11" s="174">
        <v>318</v>
      </c>
      <c r="H11" s="174">
        <v>165</v>
      </c>
      <c r="I11" s="174">
        <v>128</v>
      </c>
      <c r="J11" s="174">
        <v>293</v>
      </c>
      <c r="K11" s="174">
        <v>128</v>
      </c>
      <c r="L11" s="174">
        <v>111</v>
      </c>
      <c r="M11" s="174">
        <v>239</v>
      </c>
      <c r="N11" s="174">
        <v>119</v>
      </c>
      <c r="O11" s="174">
        <v>101</v>
      </c>
      <c r="P11" s="174">
        <v>220</v>
      </c>
      <c r="Q11" s="445">
        <v>113</v>
      </c>
      <c r="R11" s="445">
        <v>98</v>
      </c>
      <c r="S11" s="445">
        <v>211</v>
      </c>
      <c r="T11" s="175">
        <v>102</v>
      </c>
      <c r="U11" s="175">
        <v>90</v>
      </c>
      <c r="V11" s="175">
        <v>192</v>
      </c>
      <c r="W11" s="175">
        <v>85</v>
      </c>
      <c r="X11" s="175">
        <v>94</v>
      </c>
      <c r="Y11" s="175">
        <v>179</v>
      </c>
      <c r="Z11" s="175">
        <v>82</v>
      </c>
      <c r="AA11" s="175">
        <v>89</v>
      </c>
      <c r="AB11" s="175">
        <v>171</v>
      </c>
      <c r="AC11" s="175">
        <v>76</v>
      </c>
      <c r="AD11" s="175">
        <v>91</v>
      </c>
      <c r="AE11" s="175">
        <v>167</v>
      </c>
      <c r="AF11" s="579">
        <f t="shared" si="0"/>
        <v>-4</v>
      </c>
      <c r="AG11" s="582">
        <f t="shared" si="1"/>
        <v>-2.3391812865497075</v>
      </c>
    </row>
    <row r="12" spans="1:38" s="173" customFormat="1" ht="13.5" customHeight="1" x14ac:dyDescent="0.4">
      <c r="A12" s="444" t="s">
        <v>16</v>
      </c>
      <c r="B12" s="174">
        <v>264</v>
      </c>
      <c r="C12" s="174">
        <v>293</v>
      </c>
      <c r="D12" s="174">
        <v>557</v>
      </c>
      <c r="E12" s="174">
        <v>265</v>
      </c>
      <c r="F12" s="174">
        <v>296</v>
      </c>
      <c r="G12" s="174">
        <v>561</v>
      </c>
      <c r="H12" s="174">
        <v>262</v>
      </c>
      <c r="I12" s="174">
        <v>298</v>
      </c>
      <c r="J12" s="174">
        <v>560</v>
      </c>
      <c r="K12" s="174">
        <v>264</v>
      </c>
      <c r="L12" s="174">
        <v>308</v>
      </c>
      <c r="M12" s="174">
        <v>572</v>
      </c>
      <c r="N12" s="174">
        <v>269</v>
      </c>
      <c r="O12" s="174">
        <v>318</v>
      </c>
      <c r="P12" s="174">
        <v>587</v>
      </c>
      <c r="Q12" s="445">
        <v>281</v>
      </c>
      <c r="R12" s="445">
        <v>339</v>
      </c>
      <c r="S12" s="445">
        <v>620</v>
      </c>
      <c r="T12" s="175">
        <v>286</v>
      </c>
      <c r="U12" s="175">
        <v>362</v>
      </c>
      <c r="V12" s="175">
        <v>648</v>
      </c>
      <c r="W12" s="175">
        <v>299</v>
      </c>
      <c r="X12" s="175">
        <v>378</v>
      </c>
      <c r="Y12" s="175">
        <v>677</v>
      </c>
      <c r="Z12" s="175">
        <v>314</v>
      </c>
      <c r="AA12" s="175">
        <v>399</v>
      </c>
      <c r="AB12" s="175">
        <v>713</v>
      </c>
      <c r="AC12" s="175">
        <v>318</v>
      </c>
      <c r="AD12" s="175">
        <v>423</v>
      </c>
      <c r="AE12" s="175">
        <v>741</v>
      </c>
      <c r="AF12" s="579">
        <f t="shared" si="0"/>
        <v>28</v>
      </c>
      <c r="AG12" s="582">
        <f t="shared" si="1"/>
        <v>3.9270687237026647</v>
      </c>
    </row>
    <row r="13" spans="1:38" s="173" customFormat="1" ht="13.5" customHeight="1" x14ac:dyDescent="0.4">
      <c r="A13" s="444" t="s">
        <v>17</v>
      </c>
      <c r="B13" s="174">
        <v>1377</v>
      </c>
      <c r="C13" s="174">
        <v>4346</v>
      </c>
      <c r="D13" s="174">
        <v>5723</v>
      </c>
      <c r="E13" s="174">
        <v>1362</v>
      </c>
      <c r="F13" s="174">
        <v>4276</v>
      </c>
      <c r="G13" s="174">
        <v>5638</v>
      </c>
      <c r="H13" s="174">
        <v>1328</v>
      </c>
      <c r="I13" s="174">
        <v>4168</v>
      </c>
      <c r="J13" s="174">
        <v>5496</v>
      </c>
      <c r="K13" s="174">
        <v>1300</v>
      </c>
      <c r="L13" s="174">
        <v>4100</v>
      </c>
      <c r="M13" s="174">
        <v>5400</v>
      </c>
      <c r="N13" s="174">
        <v>1235</v>
      </c>
      <c r="O13" s="174">
        <v>3986</v>
      </c>
      <c r="P13" s="174">
        <v>5221</v>
      </c>
      <c r="Q13" s="445">
        <v>1180</v>
      </c>
      <c r="R13" s="445">
        <v>3903</v>
      </c>
      <c r="S13" s="445">
        <v>5083</v>
      </c>
      <c r="T13" s="175">
        <v>1085</v>
      </c>
      <c r="U13" s="175">
        <v>3888</v>
      </c>
      <c r="V13" s="175">
        <v>4973</v>
      </c>
      <c r="W13" s="175">
        <v>1031</v>
      </c>
      <c r="X13" s="175">
        <v>3825</v>
      </c>
      <c r="Y13" s="175">
        <v>4856</v>
      </c>
      <c r="Z13" s="175">
        <v>992</v>
      </c>
      <c r="AA13" s="175">
        <v>4077</v>
      </c>
      <c r="AB13" s="175">
        <v>5069</v>
      </c>
      <c r="AC13" s="175">
        <v>978</v>
      </c>
      <c r="AD13" s="175">
        <v>4313</v>
      </c>
      <c r="AE13" s="175">
        <v>5291</v>
      </c>
      <c r="AF13" s="579">
        <f t="shared" si="0"/>
        <v>222</v>
      </c>
      <c r="AG13" s="582">
        <f t="shared" si="1"/>
        <v>4.3795620437956204</v>
      </c>
    </row>
    <row r="14" spans="1:38" s="173" customFormat="1" ht="13.5" customHeight="1" x14ac:dyDescent="0.4">
      <c r="A14" s="444" t="s">
        <v>38</v>
      </c>
      <c r="B14" s="174">
        <v>133</v>
      </c>
      <c r="C14" s="174">
        <v>227</v>
      </c>
      <c r="D14" s="174">
        <v>360</v>
      </c>
      <c r="E14" s="174">
        <v>131</v>
      </c>
      <c r="F14" s="174">
        <v>222</v>
      </c>
      <c r="G14" s="174">
        <v>353</v>
      </c>
      <c r="H14" s="174">
        <v>130</v>
      </c>
      <c r="I14" s="174">
        <v>222</v>
      </c>
      <c r="J14" s="174">
        <v>352</v>
      </c>
      <c r="K14" s="174">
        <v>131</v>
      </c>
      <c r="L14" s="174">
        <v>233</v>
      </c>
      <c r="M14" s="174">
        <v>364</v>
      </c>
      <c r="N14" s="174">
        <v>146</v>
      </c>
      <c r="O14" s="174">
        <v>240</v>
      </c>
      <c r="P14" s="174">
        <v>386</v>
      </c>
      <c r="Q14" s="445">
        <v>153</v>
      </c>
      <c r="R14" s="445">
        <v>260</v>
      </c>
      <c r="S14" s="445">
        <v>413</v>
      </c>
      <c r="T14" s="175">
        <v>183</v>
      </c>
      <c r="U14" s="175">
        <v>287</v>
      </c>
      <c r="V14" s="175">
        <v>470</v>
      </c>
      <c r="W14" s="175">
        <v>216</v>
      </c>
      <c r="X14" s="175">
        <v>352</v>
      </c>
      <c r="Y14" s="175">
        <v>568</v>
      </c>
      <c r="Z14" s="175">
        <v>247</v>
      </c>
      <c r="AA14" s="175">
        <v>386</v>
      </c>
      <c r="AB14" s="175">
        <v>633</v>
      </c>
      <c r="AC14" s="175">
        <v>285</v>
      </c>
      <c r="AD14" s="175">
        <v>406</v>
      </c>
      <c r="AE14" s="175">
        <v>691</v>
      </c>
      <c r="AF14" s="579">
        <f t="shared" si="0"/>
        <v>58</v>
      </c>
      <c r="AG14" s="582">
        <f t="shared" si="1"/>
        <v>9.1627172195892577</v>
      </c>
    </row>
    <row r="15" spans="1:38" s="173" customFormat="1" ht="13.5" customHeight="1" x14ac:dyDescent="0.4">
      <c r="A15" s="444" t="s">
        <v>19</v>
      </c>
      <c r="B15" s="174">
        <v>60659</v>
      </c>
      <c r="C15" s="174">
        <v>208878</v>
      </c>
      <c r="D15" s="174">
        <v>269537</v>
      </c>
      <c r="E15" s="174">
        <v>60445</v>
      </c>
      <c r="F15" s="174">
        <v>207209</v>
      </c>
      <c r="G15" s="174">
        <v>267654</v>
      </c>
      <c r="H15" s="174">
        <v>59780</v>
      </c>
      <c r="I15" s="174">
        <v>205044</v>
      </c>
      <c r="J15" s="174">
        <v>264824</v>
      </c>
      <c r="K15" s="174">
        <v>59437</v>
      </c>
      <c r="L15" s="174">
        <v>203699</v>
      </c>
      <c r="M15" s="174">
        <v>263136</v>
      </c>
      <c r="N15" s="174">
        <v>59335</v>
      </c>
      <c r="O15" s="174">
        <v>203897</v>
      </c>
      <c r="P15" s="174">
        <v>263232</v>
      </c>
      <c r="Q15" s="445">
        <v>59816</v>
      </c>
      <c r="R15" s="445">
        <v>206175</v>
      </c>
      <c r="S15" s="445">
        <v>265991</v>
      </c>
      <c r="T15" s="175">
        <v>59284</v>
      </c>
      <c r="U15" s="175">
        <v>207423</v>
      </c>
      <c r="V15" s="175">
        <v>266707</v>
      </c>
      <c r="W15" s="175">
        <v>61360</v>
      </c>
      <c r="X15" s="175">
        <v>214141</v>
      </c>
      <c r="Y15" s="175">
        <v>275501</v>
      </c>
      <c r="Z15" s="175">
        <v>62029</v>
      </c>
      <c r="AA15" s="175">
        <v>216206</v>
      </c>
      <c r="AB15" s="175">
        <v>278235</v>
      </c>
      <c r="AC15" s="175">
        <v>63012</v>
      </c>
      <c r="AD15" s="175">
        <v>219026</v>
      </c>
      <c r="AE15" s="175">
        <v>282038</v>
      </c>
      <c r="AF15" s="579">
        <f>AE15-AB15</f>
        <v>3803</v>
      </c>
      <c r="AG15" s="582">
        <f>(AF15*100)/AB15</f>
        <v>1.3668301974949233</v>
      </c>
    </row>
    <row r="16" spans="1:38" s="173" customFormat="1" ht="13.5" customHeight="1" x14ac:dyDescent="0.4">
      <c r="A16" s="444" t="s">
        <v>20</v>
      </c>
      <c r="B16" s="174">
        <v>13484</v>
      </c>
      <c r="C16" s="174">
        <v>21347</v>
      </c>
      <c r="D16" s="174">
        <v>34831</v>
      </c>
      <c r="E16" s="174">
        <v>13379</v>
      </c>
      <c r="F16" s="174">
        <v>21224</v>
      </c>
      <c r="G16" s="174">
        <v>34603</v>
      </c>
      <c r="H16" s="174">
        <v>13142</v>
      </c>
      <c r="I16" s="174">
        <v>21017</v>
      </c>
      <c r="J16" s="174">
        <v>34159</v>
      </c>
      <c r="K16" s="174">
        <v>12931</v>
      </c>
      <c r="L16" s="174">
        <v>21074</v>
      </c>
      <c r="M16" s="174">
        <v>34005</v>
      </c>
      <c r="N16" s="174">
        <v>12765</v>
      </c>
      <c r="O16" s="174">
        <v>21313</v>
      </c>
      <c r="P16" s="174">
        <v>34078</v>
      </c>
      <c r="Q16" s="445">
        <v>12697</v>
      </c>
      <c r="R16" s="445">
        <v>21687</v>
      </c>
      <c r="S16" s="445">
        <v>34384</v>
      </c>
      <c r="T16" s="175">
        <v>12540</v>
      </c>
      <c r="U16" s="175">
        <v>22252</v>
      </c>
      <c r="V16" s="175">
        <v>34792</v>
      </c>
      <c r="W16" s="175">
        <v>12406</v>
      </c>
      <c r="X16" s="175">
        <v>22655</v>
      </c>
      <c r="Y16" s="175">
        <v>35061</v>
      </c>
      <c r="Z16" s="175">
        <v>12646</v>
      </c>
      <c r="AA16" s="175">
        <v>23391</v>
      </c>
      <c r="AB16" s="175">
        <v>36037</v>
      </c>
      <c r="AC16" s="175">
        <v>12931</v>
      </c>
      <c r="AD16" s="175">
        <v>23975</v>
      </c>
      <c r="AE16" s="175">
        <v>36906</v>
      </c>
      <c r="AF16" s="579">
        <f t="shared" si="0"/>
        <v>869</v>
      </c>
      <c r="AG16" s="582">
        <f t="shared" si="1"/>
        <v>2.4114104947692647</v>
      </c>
    </row>
    <row r="17" spans="1:33" s="173" customFormat="1" ht="13.5" customHeight="1" x14ac:dyDescent="0.4">
      <c r="A17" s="444" t="s">
        <v>21</v>
      </c>
      <c r="B17" s="174">
        <v>5839</v>
      </c>
      <c r="C17" s="174">
        <v>4198</v>
      </c>
      <c r="D17" s="174">
        <v>10037</v>
      </c>
      <c r="E17" s="174">
        <v>5762</v>
      </c>
      <c r="F17" s="174">
        <v>4120</v>
      </c>
      <c r="G17" s="174">
        <v>9882</v>
      </c>
      <c r="H17" s="174">
        <v>5617</v>
      </c>
      <c r="I17" s="174">
        <v>3965</v>
      </c>
      <c r="J17" s="174">
        <v>9582</v>
      </c>
      <c r="K17" s="174">
        <v>5527</v>
      </c>
      <c r="L17" s="174">
        <v>3884</v>
      </c>
      <c r="M17" s="174">
        <v>9411</v>
      </c>
      <c r="N17" s="174">
        <v>5434</v>
      </c>
      <c r="O17" s="174">
        <v>3945</v>
      </c>
      <c r="P17" s="174">
        <v>9379</v>
      </c>
      <c r="Q17" s="445">
        <v>5237</v>
      </c>
      <c r="R17" s="445">
        <v>3999</v>
      </c>
      <c r="S17" s="445">
        <v>9236</v>
      </c>
      <c r="T17" s="175">
        <v>5038</v>
      </c>
      <c r="U17" s="175">
        <v>4064</v>
      </c>
      <c r="V17" s="175">
        <v>9102</v>
      </c>
      <c r="W17" s="175">
        <v>4969</v>
      </c>
      <c r="X17" s="175">
        <v>4394</v>
      </c>
      <c r="Y17" s="175">
        <v>9363</v>
      </c>
      <c r="Z17" s="175">
        <v>4847</v>
      </c>
      <c r="AA17" s="175">
        <v>4484</v>
      </c>
      <c r="AB17" s="175">
        <v>9331</v>
      </c>
      <c r="AC17" s="175">
        <v>4846</v>
      </c>
      <c r="AD17" s="175">
        <v>4635</v>
      </c>
      <c r="AE17" s="175">
        <v>9481</v>
      </c>
      <c r="AF17" s="579">
        <f t="shared" si="0"/>
        <v>150</v>
      </c>
      <c r="AG17" s="582">
        <f t="shared" si="1"/>
        <v>1.6075447433286894</v>
      </c>
    </row>
    <row r="18" spans="1:33" s="173" customFormat="1" ht="13.5" customHeight="1" x14ac:dyDescent="0.4">
      <c r="A18" s="444" t="s">
        <v>22</v>
      </c>
      <c r="B18" s="174">
        <v>3664</v>
      </c>
      <c r="C18" s="174">
        <v>16507</v>
      </c>
      <c r="D18" s="174">
        <v>20171</v>
      </c>
      <c r="E18" s="174">
        <v>3626</v>
      </c>
      <c r="F18" s="174">
        <v>16377</v>
      </c>
      <c r="G18" s="174">
        <v>20003</v>
      </c>
      <c r="H18" s="174">
        <v>3596</v>
      </c>
      <c r="I18" s="174">
        <v>16124</v>
      </c>
      <c r="J18" s="174">
        <v>19720</v>
      </c>
      <c r="K18" s="174">
        <v>3551</v>
      </c>
      <c r="L18" s="174">
        <v>15926</v>
      </c>
      <c r="M18" s="174">
        <v>19477</v>
      </c>
      <c r="N18" s="174">
        <v>3530</v>
      </c>
      <c r="O18" s="174">
        <v>15794</v>
      </c>
      <c r="P18" s="174">
        <v>19324</v>
      </c>
      <c r="Q18" s="445">
        <v>3580</v>
      </c>
      <c r="R18" s="445">
        <v>15834</v>
      </c>
      <c r="S18" s="445">
        <v>19414</v>
      </c>
      <c r="T18" s="175">
        <v>3571</v>
      </c>
      <c r="U18" s="175">
        <v>15941</v>
      </c>
      <c r="V18" s="175">
        <v>19512</v>
      </c>
      <c r="W18" s="175">
        <v>3625</v>
      </c>
      <c r="X18" s="175">
        <v>16359</v>
      </c>
      <c r="Y18" s="175">
        <v>19984</v>
      </c>
      <c r="Z18" s="175">
        <v>3777</v>
      </c>
      <c r="AA18" s="175">
        <v>16824</v>
      </c>
      <c r="AB18" s="175">
        <v>20601</v>
      </c>
      <c r="AC18" s="175">
        <v>3839</v>
      </c>
      <c r="AD18" s="175">
        <v>17106</v>
      </c>
      <c r="AE18" s="175">
        <v>20945</v>
      </c>
      <c r="AF18" s="579">
        <f t="shared" si="0"/>
        <v>344</v>
      </c>
      <c r="AG18" s="582">
        <f t="shared" si="1"/>
        <v>1.6698218533080917</v>
      </c>
    </row>
    <row r="19" spans="1:33" s="173" customFormat="1" ht="13.5" customHeight="1" x14ac:dyDescent="0.4">
      <c r="A19" s="444" t="s">
        <v>23</v>
      </c>
      <c r="B19" s="174">
        <v>283</v>
      </c>
      <c r="C19" s="174">
        <v>26</v>
      </c>
      <c r="D19" s="174">
        <v>309</v>
      </c>
      <c r="E19" s="174">
        <v>266</v>
      </c>
      <c r="F19" s="174">
        <v>27</v>
      </c>
      <c r="G19" s="174">
        <v>293</v>
      </c>
      <c r="H19" s="174">
        <v>240</v>
      </c>
      <c r="I19" s="174">
        <v>20</v>
      </c>
      <c r="J19" s="174">
        <v>260</v>
      </c>
      <c r="K19" s="174">
        <v>237</v>
      </c>
      <c r="L19" s="174">
        <v>19</v>
      </c>
      <c r="M19" s="174">
        <v>256</v>
      </c>
      <c r="N19" s="174">
        <v>230</v>
      </c>
      <c r="O19" s="174">
        <v>21</v>
      </c>
      <c r="P19" s="174">
        <v>251</v>
      </c>
      <c r="Q19" s="445">
        <v>232</v>
      </c>
      <c r="R19" s="445">
        <v>24</v>
      </c>
      <c r="S19" s="445">
        <v>256</v>
      </c>
      <c r="T19" s="175">
        <v>229</v>
      </c>
      <c r="U19" s="175">
        <v>24</v>
      </c>
      <c r="V19" s="175">
        <v>253</v>
      </c>
      <c r="W19" s="175">
        <v>232</v>
      </c>
      <c r="X19" s="175">
        <v>27</v>
      </c>
      <c r="Y19" s="175">
        <v>259</v>
      </c>
      <c r="Z19" s="175">
        <v>229</v>
      </c>
      <c r="AA19" s="175">
        <v>29</v>
      </c>
      <c r="AB19" s="175">
        <v>258</v>
      </c>
      <c r="AC19" s="175">
        <v>239</v>
      </c>
      <c r="AD19" s="175">
        <v>40</v>
      </c>
      <c r="AE19" s="175">
        <v>279</v>
      </c>
      <c r="AF19" s="579">
        <f t="shared" si="0"/>
        <v>21</v>
      </c>
      <c r="AG19" s="582">
        <f t="shared" si="1"/>
        <v>8.1395348837209305</v>
      </c>
    </row>
    <row r="20" spans="1:33" s="173" customFormat="1" ht="13.5" customHeight="1" x14ac:dyDescent="0.4">
      <c r="A20" s="444" t="s">
        <v>24</v>
      </c>
      <c r="B20" s="174">
        <v>954</v>
      </c>
      <c r="C20" s="174">
        <v>231</v>
      </c>
      <c r="D20" s="174">
        <v>1185</v>
      </c>
      <c r="E20" s="174">
        <v>926</v>
      </c>
      <c r="F20" s="174">
        <v>235</v>
      </c>
      <c r="G20" s="174">
        <v>1161</v>
      </c>
      <c r="H20" s="174">
        <v>896</v>
      </c>
      <c r="I20" s="174">
        <v>237</v>
      </c>
      <c r="J20" s="174">
        <v>1133</v>
      </c>
      <c r="K20" s="174">
        <v>881</v>
      </c>
      <c r="L20" s="174">
        <v>240</v>
      </c>
      <c r="M20" s="174">
        <v>1121</v>
      </c>
      <c r="N20" s="174">
        <v>868</v>
      </c>
      <c r="O20" s="174">
        <v>246</v>
      </c>
      <c r="P20" s="174">
        <v>1114</v>
      </c>
      <c r="Q20" s="445">
        <v>841</v>
      </c>
      <c r="R20" s="445">
        <v>266</v>
      </c>
      <c r="S20" s="445">
        <v>1107</v>
      </c>
      <c r="T20" s="175">
        <v>838</v>
      </c>
      <c r="U20" s="175">
        <v>289</v>
      </c>
      <c r="V20" s="175">
        <v>1127</v>
      </c>
      <c r="W20" s="175">
        <v>876</v>
      </c>
      <c r="X20" s="175">
        <v>318</v>
      </c>
      <c r="Y20" s="175">
        <v>1194</v>
      </c>
      <c r="Z20" s="175">
        <v>889</v>
      </c>
      <c r="AA20" s="175">
        <v>370</v>
      </c>
      <c r="AB20" s="175">
        <v>1259</v>
      </c>
      <c r="AC20" s="175">
        <v>924</v>
      </c>
      <c r="AD20" s="175">
        <v>384</v>
      </c>
      <c r="AE20" s="175">
        <v>1308</v>
      </c>
      <c r="AF20" s="579">
        <f t="shared" si="0"/>
        <v>49</v>
      </c>
      <c r="AG20" s="582">
        <f t="shared" si="1"/>
        <v>3.8919777601270851</v>
      </c>
    </row>
    <row r="21" spans="1:33" s="173" customFormat="1" ht="13.5" customHeight="1" x14ac:dyDescent="0.4">
      <c r="A21" s="444" t="s">
        <v>25</v>
      </c>
      <c r="B21" s="174">
        <v>46154</v>
      </c>
      <c r="C21" s="174">
        <v>69022</v>
      </c>
      <c r="D21" s="174">
        <v>115176</v>
      </c>
      <c r="E21" s="174">
        <v>45313</v>
      </c>
      <c r="F21" s="174">
        <v>68445</v>
      </c>
      <c r="G21" s="174">
        <v>113758</v>
      </c>
      <c r="H21" s="174">
        <v>44005</v>
      </c>
      <c r="I21" s="174">
        <v>68002</v>
      </c>
      <c r="J21" s="174">
        <v>112007</v>
      </c>
      <c r="K21" s="174">
        <v>43082</v>
      </c>
      <c r="L21" s="174">
        <v>68153</v>
      </c>
      <c r="M21" s="174">
        <v>111235</v>
      </c>
      <c r="N21" s="174">
        <v>42657</v>
      </c>
      <c r="O21" s="174">
        <v>68412</v>
      </c>
      <c r="P21" s="174">
        <v>111069</v>
      </c>
      <c r="Q21" s="445">
        <v>41536</v>
      </c>
      <c r="R21" s="445">
        <v>68458</v>
      </c>
      <c r="S21" s="445">
        <v>109994</v>
      </c>
      <c r="T21" s="175">
        <v>40587</v>
      </c>
      <c r="U21" s="175">
        <v>69712</v>
      </c>
      <c r="V21" s="175">
        <v>110299</v>
      </c>
      <c r="W21" s="175">
        <v>41052</v>
      </c>
      <c r="X21" s="175">
        <v>73524</v>
      </c>
      <c r="Y21" s="175">
        <v>114576</v>
      </c>
      <c r="Z21" s="175">
        <v>41229</v>
      </c>
      <c r="AA21" s="175">
        <v>74351</v>
      </c>
      <c r="AB21" s="175">
        <v>115580</v>
      </c>
      <c r="AC21" s="175">
        <v>41931</v>
      </c>
      <c r="AD21" s="175">
        <v>76418</v>
      </c>
      <c r="AE21" s="175">
        <v>118349</v>
      </c>
      <c r="AF21" s="579">
        <f t="shared" si="0"/>
        <v>2769</v>
      </c>
      <c r="AG21" s="582">
        <f t="shared" si="1"/>
        <v>2.3957432081675032</v>
      </c>
    </row>
    <row r="22" spans="1:33" s="173" customFormat="1" ht="13.5" customHeight="1" x14ac:dyDescent="0.4">
      <c r="A22" s="444" t="s">
        <v>26</v>
      </c>
      <c r="B22" s="174">
        <v>489</v>
      </c>
      <c r="C22" s="174">
        <v>504</v>
      </c>
      <c r="D22" s="174">
        <v>993</v>
      </c>
      <c r="E22" s="174">
        <v>474</v>
      </c>
      <c r="F22" s="174">
        <v>490</v>
      </c>
      <c r="G22" s="174">
        <v>964</v>
      </c>
      <c r="H22" s="174">
        <v>456</v>
      </c>
      <c r="I22" s="174">
        <v>474</v>
      </c>
      <c r="J22" s="174">
        <v>930</v>
      </c>
      <c r="K22" s="174">
        <v>443</v>
      </c>
      <c r="L22" s="174">
        <v>461</v>
      </c>
      <c r="M22" s="174">
        <v>904</v>
      </c>
      <c r="N22" s="174">
        <v>420</v>
      </c>
      <c r="O22" s="174">
        <v>448</v>
      </c>
      <c r="P22" s="174">
        <v>868</v>
      </c>
      <c r="Q22" s="445">
        <v>404</v>
      </c>
      <c r="R22" s="445">
        <v>426</v>
      </c>
      <c r="S22" s="445">
        <v>830</v>
      </c>
      <c r="T22" s="175">
        <v>388</v>
      </c>
      <c r="U22" s="175">
        <v>394</v>
      </c>
      <c r="V22" s="175">
        <v>782</v>
      </c>
      <c r="W22" s="175">
        <v>375</v>
      </c>
      <c r="X22" s="175">
        <v>366</v>
      </c>
      <c r="Y22" s="175">
        <v>741</v>
      </c>
      <c r="Z22" s="175">
        <v>353</v>
      </c>
      <c r="AA22" s="175">
        <v>355</v>
      </c>
      <c r="AB22" s="175">
        <v>708</v>
      </c>
      <c r="AC22" s="175">
        <v>370</v>
      </c>
      <c r="AD22" s="175">
        <v>332</v>
      </c>
      <c r="AE22" s="175">
        <v>702</v>
      </c>
      <c r="AF22" s="579">
        <f t="shared" si="0"/>
        <v>-6</v>
      </c>
      <c r="AG22" s="582">
        <f t="shared" si="1"/>
        <v>-0.84745762711864403</v>
      </c>
    </row>
    <row r="23" spans="1:33" s="173" customFormat="1" ht="13.5" customHeight="1" x14ac:dyDescent="0.4">
      <c r="A23" s="444" t="s">
        <v>27</v>
      </c>
      <c r="B23" s="174">
        <v>19595</v>
      </c>
      <c r="C23" s="174">
        <v>50653</v>
      </c>
      <c r="D23" s="174">
        <v>70248</v>
      </c>
      <c r="E23" s="174">
        <v>19200</v>
      </c>
      <c r="F23" s="174">
        <v>49849</v>
      </c>
      <c r="G23" s="174">
        <v>69049</v>
      </c>
      <c r="H23" s="174">
        <v>18703</v>
      </c>
      <c r="I23" s="174">
        <v>48283</v>
      </c>
      <c r="J23" s="174">
        <v>66986</v>
      </c>
      <c r="K23" s="174">
        <v>18305</v>
      </c>
      <c r="L23" s="174">
        <v>47609</v>
      </c>
      <c r="M23" s="174">
        <v>65914</v>
      </c>
      <c r="N23" s="174">
        <v>17881</v>
      </c>
      <c r="O23" s="174">
        <v>46819</v>
      </c>
      <c r="P23" s="174">
        <v>64700</v>
      </c>
      <c r="Q23" s="445">
        <v>17500</v>
      </c>
      <c r="R23" s="445">
        <v>45909</v>
      </c>
      <c r="S23" s="445">
        <v>63409</v>
      </c>
      <c r="T23" s="175">
        <v>16726</v>
      </c>
      <c r="U23" s="175">
        <v>44769</v>
      </c>
      <c r="V23" s="175">
        <v>61495</v>
      </c>
      <c r="W23" s="175">
        <v>16357</v>
      </c>
      <c r="X23" s="175">
        <v>44322</v>
      </c>
      <c r="Y23" s="175">
        <v>60679</v>
      </c>
      <c r="Z23" s="175">
        <v>16346</v>
      </c>
      <c r="AA23" s="175">
        <v>44265</v>
      </c>
      <c r="AB23" s="175">
        <v>60611</v>
      </c>
      <c r="AC23" s="175">
        <v>16639</v>
      </c>
      <c r="AD23" s="175">
        <v>45059</v>
      </c>
      <c r="AE23" s="175">
        <v>61698</v>
      </c>
      <c r="AF23" s="579">
        <f t="shared" si="0"/>
        <v>1087</v>
      </c>
      <c r="AG23" s="582">
        <f t="shared" si="1"/>
        <v>1.7934038375872365</v>
      </c>
    </row>
    <row r="24" spans="1:33" s="173" customFormat="1" ht="13.5" customHeight="1" x14ac:dyDescent="0.4">
      <c r="A24" s="444" t="s">
        <v>28</v>
      </c>
      <c r="B24" s="174">
        <v>1181</v>
      </c>
      <c r="C24" s="174">
        <v>1290</v>
      </c>
      <c r="D24" s="174">
        <v>2471</v>
      </c>
      <c r="E24" s="174">
        <v>1127</v>
      </c>
      <c r="F24" s="174">
        <v>1260</v>
      </c>
      <c r="G24" s="174">
        <v>2387</v>
      </c>
      <c r="H24" s="174">
        <v>1076</v>
      </c>
      <c r="I24" s="174">
        <v>1214</v>
      </c>
      <c r="J24" s="174">
        <v>2290</v>
      </c>
      <c r="K24" s="174">
        <v>1040</v>
      </c>
      <c r="L24" s="174">
        <v>1209</v>
      </c>
      <c r="M24" s="174">
        <v>2249</v>
      </c>
      <c r="N24" s="174">
        <v>1024</v>
      </c>
      <c r="O24" s="174">
        <v>1224</v>
      </c>
      <c r="P24" s="174">
        <v>2248</v>
      </c>
      <c r="Q24" s="445">
        <v>957</v>
      </c>
      <c r="R24" s="445">
        <v>1224</v>
      </c>
      <c r="S24" s="445">
        <v>2181</v>
      </c>
      <c r="T24" s="175">
        <v>933</v>
      </c>
      <c r="U24" s="175">
        <v>1251</v>
      </c>
      <c r="V24" s="175">
        <v>2184</v>
      </c>
      <c r="W24" s="175">
        <v>911</v>
      </c>
      <c r="X24" s="175">
        <v>1272</v>
      </c>
      <c r="Y24" s="175">
        <v>2183</v>
      </c>
      <c r="Z24" s="175">
        <v>972</v>
      </c>
      <c r="AA24" s="175">
        <v>1391</v>
      </c>
      <c r="AB24" s="175">
        <v>2363</v>
      </c>
      <c r="AC24" s="175">
        <v>980</v>
      </c>
      <c r="AD24" s="175">
        <v>1438</v>
      </c>
      <c r="AE24" s="175">
        <v>2418</v>
      </c>
      <c r="AF24" s="579">
        <f t="shared" si="0"/>
        <v>55</v>
      </c>
      <c r="AG24" s="582">
        <f t="shared" si="1"/>
        <v>2.3275497249259418</v>
      </c>
    </row>
    <row r="25" spans="1:33" s="173" customFormat="1" ht="13.5" customHeight="1" x14ac:dyDescent="0.4">
      <c r="A25" s="444" t="s">
        <v>29</v>
      </c>
      <c r="B25" s="174">
        <v>919</v>
      </c>
      <c r="C25" s="174">
        <v>203</v>
      </c>
      <c r="D25" s="174">
        <v>1122</v>
      </c>
      <c r="E25" s="174">
        <v>855</v>
      </c>
      <c r="F25" s="174">
        <v>209</v>
      </c>
      <c r="G25" s="174">
        <v>1064</v>
      </c>
      <c r="H25" s="174">
        <v>747</v>
      </c>
      <c r="I25" s="174">
        <v>190</v>
      </c>
      <c r="J25" s="174">
        <v>937</v>
      </c>
      <c r="K25" s="174">
        <v>710</v>
      </c>
      <c r="L25" s="174">
        <v>223</v>
      </c>
      <c r="M25" s="174">
        <v>933</v>
      </c>
      <c r="N25" s="174">
        <v>634</v>
      </c>
      <c r="O25" s="174">
        <v>213</v>
      </c>
      <c r="P25" s="174">
        <v>847</v>
      </c>
      <c r="Q25" s="445">
        <v>544</v>
      </c>
      <c r="R25" s="445">
        <v>189</v>
      </c>
      <c r="S25" s="445">
        <v>733</v>
      </c>
      <c r="T25" s="175">
        <v>524</v>
      </c>
      <c r="U25" s="175">
        <v>194</v>
      </c>
      <c r="V25" s="175">
        <v>718</v>
      </c>
      <c r="W25" s="175">
        <v>511</v>
      </c>
      <c r="X25" s="175">
        <v>196</v>
      </c>
      <c r="Y25" s="175">
        <v>707</v>
      </c>
      <c r="Z25" s="175">
        <v>473</v>
      </c>
      <c r="AA25" s="175">
        <v>218</v>
      </c>
      <c r="AB25" s="175">
        <v>691</v>
      </c>
      <c r="AC25" s="175">
        <v>468</v>
      </c>
      <c r="AD25" s="175">
        <v>231</v>
      </c>
      <c r="AE25" s="175">
        <v>699</v>
      </c>
      <c r="AF25" s="579">
        <f t="shared" si="0"/>
        <v>8</v>
      </c>
      <c r="AG25" s="582">
        <f t="shared" si="1"/>
        <v>1.1577424023154848</v>
      </c>
    </row>
    <row r="26" spans="1:33" s="173" customFormat="1" ht="13.5" customHeight="1" x14ac:dyDescent="0.4">
      <c r="A26" s="444" t="s">
        <v>397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445"/>
      <c r="R26" s="445"/>
      <c r="S26" s="445"/>
      <c r="T26" s="175"/>
      <c r="U26" s="175"/>
      <c r="V26" s="175"/>
      <c r="W26" s="175"/>
      <c r="X26" s="175"/>
      <c r="Y26" s="175"/>
      <c r="Z26" s="175">
        <v>208</v>
      </c>
      <c r="AA26" s="175">
        <v>872</v>
      </c>
      <c r="AB26" s="175">
        <v>1080</v>
      </c>
      <c r="AC26" s="175">
        <v>242</v>
      </c>
      <c r="AD26" s="175">
        <v>973</v>
      </c>
      <c r="AE26" s="175">
        <v>1215</v>
      </c>
      <c r="AF26" s="579">
        <f t="shared" si="0"/>
        <v>135</v>
      </c>
      <c r="AG26" s="582">
        <f t="shared" si="1"/>
        <v>12.5</v>
      </c>
    </row>
    <row r="27" spans="1:33" s="173" customFormat="1" ht="18" customHeight="1" x14ac:dyDescent="0.4">
      <c r="A27" s="446" t="s">
        <v>30</v>
      </c>
      <c r="B27" s="447">
        <v>224741</v>
      </c>
      <c r="C27" s="447">
        <v>427623</v>
      </c>
      <c r="D27" s="447">
        <v>652364</v>
      </c>
      <c r="E27" s="447">
        <v>221623</v>
      </c>
      <c r="F27" s="447">
        <v>424156</v>
      </c>
      <c r="G27" s="447">
        <v>645779</v>
      </c>
      <c r="H27" s="447">
        <v>216471</v>
      </c>
      <c r="I27" s="447">
        <v>419161</v>
      </c>
      <c r="J27" s="447">
        <v>635632</v>
      </c>
      <c r="K27" s="447">
        <v>212886</v>
      </c>
      <c r="L27" s="447">
        <v>417931</v>
      </c>
      <c r="M27" s="447">
        <v>630817</v>
      </c>
      <c r="N27" s="447">
        <v>210051</v>
      </c>
      <c r="O27" s="447">
        <v>419461</v>
      </c>
      <c r="P27" s="447">
        <v>629512</v>
      </c>
      <c r="Q27" s="448">
        <v>206685</v>
      </c>
      <c r="R27" s="448">
        <v>424102</v>
      </c>
      <c r="S27" s="448">
        <v>630787</v>
      </c>
      <c r="T27" s="245">
        <v>202304</v>
      </c>
      <c r="U27" s="245">
        <v>428506</v>
      </c>
      <c r="V27" s="245">
        <v>630810</v>
      </c>
      <c r="W27" s="245">
        <v>202717</v>
      </c>
      <c r="X27" s="245">
        <v>442445</v>
      </c>
      <c r="Y27" s="245">
        <v>645162</v>
      </c>
      <c r="Z27" s="245">
        <v>202507</v>
      </c>
      <c r="AA27" s="245">
        <v>450066</v>
      </c>
      <c r="AB27" s="245">
        <v>652573</v>
      </c>
      <c r="AC27" s="245">
        <v>203353</v>
      </c>
      <c r="AD27" s="245">
        <v>458685</v>
      </c>
      <c r="AE27" s="245">
        <v>662038</v>
      </c>
      <c r="AF27" s="579">
        <f t="shared" si="0"/>
        <v>9465</v>
      </c>
      <c r="AG27" s="582">
        <f t="shared" si="1"/>
        <v>1.4504124442782647</v>
      </c>
    </row>
    <row r="28" spans="1:33" x14ac:dyDescent="0.5">
      <c r="A28" s="176" t="s">
        <v>445</v>
      </c>
    </row>
    <row r="29" spans="1:33" x14ac:dyDescent="0.5">
      <c r="A29" s="178"/>
    </row>
    <row r="30" spans="1:33" x14ac:dyDescent="0.5">
      <c r="V30" s="585">
        <f>SUM(V6,V15,V17,V16)</f>
        <v>417045</v>
      </c>
      <c r="Y30" s="585">
        <f>SUM(Y6,Y15,Y17,Y16)</f>
        <v>427304</v>
      </c>
      <c r="AB30" s="585">
        <f>SUM(AB6,AB15,AB17,AB16)</f>
        <v>431260</v>
      </c>
      <c r="AE30" s="585">
        <f>SUM(AE6,AE15,AE17,AE16)</f>
        <v>435592</v>
      </c>
    </row>
    <row r="32" spans="1:33" x14ac:dyDescent="0.5">
      <c r="W32" s="584" t="s">
        <v>448</v>
      </c>
      <c r="X32" s="576">
        <f>AE30-V30</f>
        <v>18547</v>
      </c>
      <c r="Y32" s="177">
        <f>107167-106444</f>
        <v>723</v>
      </c>
    </row>
    <row r="33" spans="23:30" x14ac:dyDescent="0.5">
      <c r="X33" s="177">
        <f>100*X32/V15</f>
        <v>6.9540731964290403</v>
      </c>
    </row>
    <row r="35" spans="23:30" x14ac:dyDescent="0.5">
      <c r="W35" s="584" t="s">
        <v>447</v>
      </c>
      <c r="X35" s="576">
        <f>AB30-V30</f>
        <v>14215</v>
      </c>
    </row>
    <row r="38" spans="23:30" x14ac:dyDescent="0.5">
      <c r="AC38" s="576">
        <f>AB27-Y27</f>
        <v>7411</v>
      </c>
      <c r="AD38" s="576">
        <f>AE27-AB27</f>
        <v>9465</v>
      </c>
    </row>
    <row r="39" spans="23:30" x14ac:dyDescent="0.5">
      <c r="AC39" s="577">
        <f>(100*AB27/Y27)-100</f>
        <v>1.1487037364258867</v>
      </c>
      <c r="AD39" s="577">
        <f>(100*AE27/AB27)-100</f>
        <v>1.4504124442782711</v>
      </c>
    </row>
  </sheetData>
  <mergeCells count="11">
    <mergeCell ref="AC3:AE4"/>
    <mergeCell ref="Z3:AB4"/>
    <mergeCell ref="A3:A5"/>
    <mergeCell ref="B3:D4"/>
    <mergeCell ref="E3:G4"/>
    <mergeCell ref="H3:J4"/>
    <mergeCell ref="T3:V4"/>
    <mergeCell ref="W3:Y4"/>
    <mergeCell ref="K3:M4"/>
    <mergeCell ref="N3:P4"/>
    <mergeCell ref="Q3:S4"/>
  </mergeCells>
  <pageMargins left="0.7" right="0.7" top="0.75" bottom="0.75" header="0.3" footer="0.3"/>
  <pageSetup orientation="portrait" r:id="rId1"/>
  <headerFooter alignWithMargins="0">
    <oddFooter>&amp;RFonte: Tab. 1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L29"/>
  <sheetViews>
    <sheetView workbookViewId="0">
      <selection activeCell="K34" sqref="K34"/>
    </sheetView>
  </sheetViews>
  <sheetFormatPr defaultColWidth="8.83203125" defaultRowHeight="12.3" x14ac:dyDescent="0.4"/>
  <cols>
    <col min="1" max="1" width="25.83203125" style="61" customWidth="1"/>
    <col min="2" max="2" width="5.5546875" style="61" hidden="1" customWidth="1"/>
    <col min="3" max="248" width="8.83203125" style="61"/>
    <col min="249" max="249" width="23.44140625" style="61" customWidth="1"/>
    <col min="250" max="250" width="8.44140625" style="61" customWidth="1"/>
    <col min="251" max="252" width="11.1640625" style="61" customWidth="1"/>
    <col min="253" max="255" width="10" style="61" customWidth="1"/>
    <col min="256" max="256" width="7.5546875" style="61" customWidth="1"/>
    <col min="257" max="504" width="8.83203125" style="61"/>
    <col min="505" max="505" width="23.44140625" style="61" customWidth="1"/>
    <col min="506" max="506" width="8.44140625" style="61" customWidth="1"/>
    <col min="507" max="508" width="11.1640625" style="61" customWidth="1"/>
    <col min="509" max="511" width="10" style="61" customWidth="1"/>
    <col min="512" max="512" width="7.5546875" style="61" customWidth="1"/>
    <col min="513" max="760" width="8.83203125" style="61"/>
    <col min="761" max="761" width="23.44140625" style="61" customWidth="1"/>
    <col min="762" max="762" width="8.44140625" style="61" customWidth="1"/>
    <col min="763" max="764" width="11.1640625" style="61" customWidth="1"/>
    <col min="765" max="767" width="10" style="61" customWidth="1"/>
    <col min="768" max="768" width="7.5546875" style="61" customWidth="1"/>
    <col min="769" max="1016" width="8.83203125" style="61"/>
    <col min="1017" max="1017" width="23.44140625" style="61" customWidth="1"/>
    <col min="1018" max="1018" width="8.44140625" style="61" customWidth="1"/>
    <col min="1019" max="1020" width="11.1640625" style="61" customWidth="1"/>
    <col min="1021" max="1023" width="10" style="61" customWidth="1"/>
    <col min="1024" max="1024" width="7.5546875" style="61" customWidth="1"/>
    <col min="1025" max="1272" width="8.83203125" style="61"/>
    <col min="1273" max="1273" width="23.44140625" style="61" customWidth="1"/>
    <col min="1274" max="1274" width="8.44140625" style="61" customWidth="1"/>
    <col min="1275" max="1276" width="11.1640625" style="61" customWidth="1"/>
    <col min="1277" max="1279" width="10" style="61" customWidth="1"/>
    <col min="1280" max="1280" width="7.5546875" style="61" customWidth="1"/>
    <col min="1281" max="1528" width="8.83203125" style="61"/>
    <col min="1529" max="1529" width="23.44140625" style="61" customWidth="1"/>
    <col min="1530" max="1530" width="8.44140625" style="61" customWidth="1"/>
    <col min="1531" max="1532" width="11.1640625" style="61" customWidth="1"/>
    <col min="1533" max="1535" width="10" style="61" customWidth="1"/>
    <col min="1536" max="1536" width="7.5546875" style="61" customWidth="1"/>
    <col min="1537" max="1784" width="8.83203125" style="61"/>
    <col min="1785" max="1785" width="23.44140625" style="61" customWidth="1"/>
    <col min="1786" max="1786" width="8.44140625" style="61" customWidth="1"/>
    <col min="1787" max="1788" width="11.1640625" style="61" customWidth="1"/>
    <col min="1789" max="1791" width="10" style="61" customWidth="1"/>
    <col min="1792" max="1792" width="7.5546875" style="61" customWidth="1"/>
    <col min="1793" max="2040" width="8.83203125" style="61"/>
    <col min="2041" max="2041" width="23.44140625" style="61" customWidth="1"/>
    <col min="2042" max="2042" width="8.44140625" style="61" customWidth="1"/>
    <col min="2043" max="2044" width="11.1640625" style="61" customWidth="1"/>
    <col min="2045" max="2047" width="10" style="61" customWidth="1"/>
    <col min="2048" max="2048" width="7.5546875" style="61" customWidth="1"/>
    <col min="2049" max="2296" width="8.83203125" style="61"/>
    <col min="2297" max="2297" width="23.44140625" style="61" customWidth="1"/>
    <col min="2298" max="2298" width="8.44140625" style="61" customWidth="1"/>
    <col min="2299" max="2300" width="11.1640625" style="61" customWidth="1"/>
    <col min="2301" max="2303" width="10" style="61" customWidth="1"/>
    <col min="2304" max="2304" width="7.5546875" style="61" customWidth="1"/>
    <col min="2305" max="2552" width="8.83203125" style="61"/>
    <col min="2553" max="2553" width="23.44140625" style="61" customWidth="1"/>
    <col min="2554" max="2554" width="8.44140625" style="61" customWidth="1"/>
    <col min="2555" max="2556" width="11.1640625" style="61" customWidth="1"/>
    <col min="2557" max="2559" width="10" style="61" customWidth="1"/>
    <col min="2560" max="2560" width="7.5546875" style="61" customWidth="1"/>
    <col min="2561" max="2808" width="8.83203125" style="61"/>
    <col min="2809" max="2809" width="23.44140625" style="61" customWidth="1"/>
    <col min="2810" max="2810" width="8.44140625" style="61" customWidth="1"/>
    <col min="2811" max="2812" width="11.1640625" style="61" customWidth="1"/>
    <col min="2813" max="2815" width="10" style="61" customWidth="1"/>
    <col min="2816" max="2816" width="7.5546875" style="61" customWidth="1"/>
    <col min="2817" max="3064" width="8.83203125" style="61"/>
    <col min="3065" max="3065" width="23.44140625" style="61" customWidth="1"/>
    <col min="3066" max="3066" width="8.44140625" style="61" customWidth="1"/>
    <col min="3067" max="3068" width="11.1640625" style="61" customWidth="1"/>
    <col min="3069" max="3071" width="10" style="61" customWidth="1"/>
    <col min="3072" max="3072" width="7.5546875" style="61" customWidth="1"/>
    <col min="3073" max="3320" width="8.83203125" style="61"/>
    <col min="3321" max="3321" width="23.44140625" style="61" customWidth="1"/>
    <col min="3322" max="3322" width="8.44140625" style="61" customWidth="1"/>
    <col min="3323" max="3324" width="11.1640625" style="61" customWidth="1"/>
    <col min="3325" max="3327" width="10" style="61" customWidth="1"/>
    <col min="3328" max="3328" width="7.5546875" style="61" customWidth="1"/>
    <col min="3329" max="3576" width="8.83203125" style="61"/>
    <col min="3577" max="3577" width="23.44140625" style="61" customWidth="1"/>
    <col min="3578" max="3578" width="8.44140625" style="61" customWidth="1"/>
    <col min="3579" max="3580" width="11.1640625" style="61" customWidth="1"/>
    <col min="3581" max="3583" width="10" style="61" customWidth="1"/>
    <col min="3584" max="3584" width="7.5546875" style="61" customWidth="1"/>
    <col min="3585" max="3832" width="8.83203125" style="61"/>
    <col min="3833" max="3833" width="23.44140625" style="61" customWidth="1"/>
    <col min="3834" max="3834" width="8.44140625" style="61" customWidth="1"/>
    <col min="3835" max="3836" width="11.1640625" style="61" customWidth="1"/>
    <col min="3837" max="3839" width="10" style="61" customWidth="1"/>
    <col min="3840" max="3840" width="7.5546875" style="61" customWidth="1"/>
    <col min="3841" max="4088" width="8.83203125" style="61"/>
    <col min="4089" max="4089" width="23.44140625" style="61" customWidth="1"/>
    <col min="4090" max="4090" width="8.44140625" style="61" customWidth="1"/>
    <col min="4091" max="4092" width="11.1640625" style="61" customWidth="1"/>
    <col min="4093" max="4095" width="10" style="61" customWidth="1"/>
    <col min="4096" max="4096" width="7.5546875" style="61" customWidth="1"/>
    <col min="4097" max="4344" width="8.83203125" style="61"/>
    <col min="4345" max="4345" width="23.44140625" style="61" customWidth="1"/>
    <col min="4346" max="4346" width="8.44140625" style="61" customWidth="1"/>
    <col min="4347" max="4348" width="11.1640625" style="61" customWidth="1"/>
    <col min="4349" max="4351" width="10" style="61" customWidth="1"/>
    <col min="4352" max="4352" width="7.5546875" style="61" customWidth="1"/>
    <col min="4353" max="4600" width="8.83203125" style="61"/>
    <col min="4601" max="4601" width="23.44140625" style="61" customWidth="1"/>
    <col min="4602" max="4602" width="8.44140625" style="61" customWidth="1"/>
    <col min="4603" max="4604" width="11.1640625" style="61" customWidth="1"/>
    <col min="4605" max="4607" width="10" style="61" customWidth="1"/>
    <col min="4608" max="4608" width="7.5546875" style="61" customWidth="1"/>
    <col min="4609" max="4856" width="8.83203125" style="61"/>
    <col min="4857" max="4857" width="23.44140625" style="61" customWidth="1"/>
    <col min="4858" max="4858" width="8.44140625" style="61" customWidth="1"/>
    <col min="4859" max="4860" width="11.1640625" style="61" customWidth="1"/>
    <col min="4861" max="4863" width="10" style="61" customWidth="1"/>
    <col min="4864" max="4864" width="7.5546875" style="61" customWidth="1"/>
    <col min="4865" max="5112" width="8.83203125" style="61"/>
    <col min="5113" max="5113" width="23.44140625" style="61" customWidth="1"/>
    <col min="5114" max="5114" width="8.44140625" style="61" customWidth="1"/>
    <col min="5115" max="5116" width="11.1640625" style="61" customWidth="1"/>
    <col min="5117" max="5119" width="10" style="61" customWidth="1"/>
    <col min="5120" max="5120" width="7.5546875" style="61" customWidth="1"/>
    <col min="5121" max="5368" width="8.83203125" style="61"/>
    <col min="5369" max="5369" width="23.44140625" style="61" customWidth="1"/>
    <col min="5370" max="5370" width="8.44140625" style="61" customWidth="1"/>
    <col min="5371" max="5372" width="11.1640625" style="61" customWidth="1"/>
    <col min="5373" max="5375" width="10" style="61" customWidth="1"/>
    <col min="5376" max="5376" width="7.5546875" style="61" customWidth="1"/>
    <col min="5377" max="5624" width="8.83203125" style="61"/>
    <col min="5625" max="5625" width="23.44140625" style="61" customWidth="1"/>
    <col min="5626" max="5626" width="8.44140625" style="61" customWidth="1"/>
    <col min="5627" max="5628" width="11.1640625" style="61" customWidth="1"/>
    <col min="5629" max="5631" width="10" style="61" customWidth="1"/>
    <col min="5632" max="5632" width="7.5546875" style="61" customWidth="1"/>
    <col min="5633" max="5880" width="8.83203125" style="61"/>
    <col min="5881" max="5881" width="23.44140625" style="61" customWidth="1"/>
    <col min="5882" max="5882" width="8.44140625" style="61" customWidth="1"/>
    <col min="5883" max="5884" width="11.1640625" style="61" customWidth="1"/>
    <col min="5885" max="5887" width="10" style="61" customWidth="1"/>
    <col min="5888" max="5888" width="7.5546875" style="61" customWidth="1"/>
    <col min="5889" max="6136" width="8.83203125" style="61"/>
    <col min="6137" max="6137" width="23.44140625" style="61" customWidth="1"/>
    <col min="6138" max="6138" width="8.44140625" style="61" customWidth="1"/>
    <col min="6139" max="6140" width="11.1640625" style="61" customWidth="1"/>
    <col min="6141" max="6143" width="10" style="61" customWidth="1"/>
    <col min="6144" max="6144" width="7.5546875" style="61" customWidth="1"/>
    <col min="6145" max="6392" width="8.83203125" style="61"/>
    <col min="6393" max="6393" width="23.44140625" style="61" customWidth="1"/>
    <col min="6394" max="6394" width="8.44140625" style="61" customWidth="1"/>
    <col min="6395" max="6396" width="11.1640625" style="61" customWidth="1"/>
    <col min="6397" max="6399" width="10" style="61" customWidth="1"/>
    <col min="6400" max="6400" width="7.5546875" style="61" customWidth="1"/>
    <col min="6401" max="6648" width="8.83203125" style="61"/>
    <col min="6649" max="6649" width="23.44140625" style="61" customWidth="1"/>
    <col min="6650" max="6650" width="8.44140625" style="61" customWidth="1"/>
    <col min="6651" max="6652" width="11.1640625" style="61" customWidth="1"/>
    <col min="6653" max="6655" width="10" style="61" customWidth="1"/>
    <col min="6656" max="6656" width="7.5546875" style="61" customWidth="1"/>
    <col min="6657" max="6904" width="8.83203125" style="61"/>
    <col min="6905" max="6905" width="23.44140625" style="61" customWidth="1"/>
    <col min="6906" max="6906" width="8.44140625" style="61" customWidth="1"/>
    <col min="6907" max="6908" width="11.1640625" style="61" customWidth="1"/>
    <col min="6909" max="6911" width="10" style="61" customWidth="1"/>
    <col min="6912" max="6912" width="7.5546875" style="61" customWidth="1"/>
    <col min="6913" max="7160" width="8.83203125" style="61"/>
    <col min="7161" max="7161" width="23.44140625" style="61" customWidth="1"/>
    <col min="7162" max="7162" width="8.44140625" style="61" customWidth="1"/>
    <col min="7163" max="7164" width="11.1640625" style="61" customWidth="1"/>
    <col min="7165" max="7167" width="10" style="61" customWidth="1"/>
    <col min="7168" max="7168" width="7.5546875" style="61" customWidth="1"/>
    <col min="7169" max="7416" width="8.83203125" style="61"/>
    <col min="7417" max="7417" width="23.44140625" style="61" customWidth="1"/>
    <col min="7418" max="7418" width="8.44140625" style="61" customWidth="1"/>
    <col min="7419" max="7420" width="11.1640625" style="61" customWidth="1"/>
    <col min="7421" max="7423" width="10" style="61" customWidth="1"/>
    <col min="7424" max="7424" width="7.5546875" style="61" customWidth="1"/>
    <col min="7425" max="7672" width="8.83203125" style="61"/>
    <col min="7673" max="7673" width="23.44140625" style="61" customWidth="1"/>
    <col min="7674" max="7674" width="8.44140625" style="61" customWidth="1"/>
    <col min="7675" max="7676" width="11.1640625" style="61" customWidth="1"/>
    <col min="7677" max="7679" width="10" style="61" customWidth="1"/>
    <col min="7680" max="7680" width="7.5546875" style="61" customWidth="1"/>
    <col min="7681" max="7928" width="8.83203125" style="61"/>
    <col min="7929" max="7929" width="23.44140625" style="61" customWidth="1"/>
    <col min="7930" max="7930" width="8.44140625" style="61" customWidth="1"/>
    <col min="7931" max="7932" width="11.1640625" style="61" customWidth="1"/>
    <col min="7933" max="7935" width="10" style="61" customWidth="1"/>
    <col min="7936" max="7936" width="7.5546875" style="61" customWidth="1"/>
    <col min="7937" max="8184" width="8.83203125" style="61"/>
    <col min="8185" max="8185" width="23.44140625" style="61" customWidth="1"/>
    <col min="8186" max="8186" width="8.44140625" style="61" customWidth="1"/>
    <col min="8187" max="8188" width="11.1640625" style="61" customWidth="1"/>
    <col min="8189" max="8191" width="10" style="61" customWidth="1"/>
    <col min="8192" max="8192" width="7.5546875" style="61" customWidth="1"/>
    <col min="8193" max="8440" width="8.83203125" style="61"/>
    <col min="8441" max="8441" width="23.44140625" style="61" customWidth="1"/>
    <col min="8442" max="8442" width="8.44140625" style="61" customWidth="1"/>
    <col min="8443" max="8444" width="11.1640625" style="61" customWidth="1"/>
    <col min="8445" max="8447" width="10" style="61" customWidth="1"/>
    <col min="8448" max="8448" width="7.5546875" style="61" customWidth="1"/>
    <col min="8449" max="8696" width="8.83203125" style="61"/>
    <col min="8697" max="8697" width="23.44140625" style="61" customWidth="1"/>
    <col min="8698" max="8698" width="8.44140625" style="61" customWidth="1"/>
    <col min="8699" max="8700" width="11.1640625" style="61" customWidth="1"/>
    <col min="8701" max="8703" width="10" style="61" customWidth="1"/>
    <col min="8704" max="8704" width="7.5546875" style="61" customWidth="1"/>
    <col min="8705" max="8952" width="8.83203125" style="61"/>
    <col min="8953" max="8953" width="23.44140625" style="61" customWidth="1"/>
    <col min="8954" max="8954" width="8.44140625" style="61" customWidth="1"/>
    <col min="8955" max="8956" width="11.1640625" style="61" customWidth="1"/>
    <col min="8957" max="8959" width="10" style="61" customWidth="1"/>
    <col min="8960" max="8960" width="7.5546875" style="61" customWidth="1"/>
    <col min="8961" max="9208" width="8.83203125" style="61"/>
    <col min="9209" max="9209" width="23.44140625" style="61" customWidth="1"/>
    <col min="9210" max="9210" width="8.44140625" style="61" customWidth="1"/>
    <col min="9211" max="9212" width="11.1640625" style="61" customWidth="1"/>
    <col min="9213" max="9215" width="10" style="61" customWidth="1"/>
    <col min="9216" max="9216" width="7.5546875" style="61" customWidth="1"/>
    <col min="9217" max="9464" width="8.83203125" style="61"/>
    <col min="9465" max="9465" width="23.44140625" style="61" customWidth="1"/>
    <col min="9466" max="9466" width="8.44140625" style="61" customWidth="1"/>
    <col min="9467" max="9468" width="11.1640625" style="61" customWidth="1"/>
    <col min="9469" max="9471" width="10" style="61" customWidth="1"/>
    <col min="9472" max="9472" width="7.5546875" style="61" customWidth="1"/>
    <col min="9473" max="9720" width="8.83203125" style="61"/>
    <col min="9721" max="9721" width="23.44140625" style="61" customWidth="1"/>
    <col min="9722" max="9722" width="8.44140625" style="61" customWidth="1"/>
    <col min="9723" max="9724" width="11.1640625" style="61" customWidth="1"/>
    <col min="9725" max="9727" width="10" style="61" customWidth="1"/>
    <col min="9728" max="9728" width="7.5546875" style="61" customWidth="1"/>
    <col min="9729" max="9976" width="8.83203125" style="61"/>
    <col min="9977" max="9977" width="23.44140625" style="61" customWidth="1"/>
    <col min="9978" max="9978" width="8.44140625" style="61" customWidth="1"/>
    <col min="9979" max="9980" width="11.1640625" style="61" customWidth="1"/>
    <col min="9981" max="9983" width="10" style="61" customWidth="1"/>
    <col min="9984" max="9984" width="7.5546875" style="61" customWidth="1"/>
    <col min="9985" max="10232" width="8.83203125" style="61"/>
    <col min="10233" max="10233" width="23.44140625" style="61" customWidth="1"/>
    <col min="10234" max="10234" width="8.44140625" style="61" customWidth="1"/>
    <col min="10235" max="10236" width="11.1640625" style="61" customWidth="1"/>
    <col min="10237" max="10239" width="10" style="61" customWidth="1"/>
    <col min="10240" max="10240" width="7.5546875" style="61" customWidth="1"/>
    <col min="10241" max="10488" width="8.83203125" style="61"/>
    <col min="10489" max="10489" width="23.44140625" style="61" customWidth="1"/>
    <col min="10490" max="10490" width="8.44140625" style="61" customWidth="1"/>
    <col min="10491" max="10492" width="11.1640625" style="61" customWidth="1"/>
    <col min="10493" max="10495" width="10" style="61" customWidth="1"/>
    <col min="10496" max="10496" width="7.5546875" style="61" customWidth="1"/>
    <col min="10497" max="10744" width="8.83203125" style="61"/>
    <col min="10745" max="10745" width="23.44140625" style="61" customWidth="1"/>
    <col min="10746" max="10746" width="8.44140625" style="61" customWidth="1"/>
    <col min="10747" max="10748" width="11.1640625" style="61" customWidth="1"/>
    <col min="10749" max="10751" width="10" style="61" customWidth="1"/>
    <col min="10752" max="10752" width="7.5546875" style="61" customWidth="1"/>
    <col min="10753" max="11000" width="8.83203125" style="61"/>
    <col min="11001" max="11001" width="23.44140625" style="61" customWidth="1"/>
    <col min="11002" max="11002" width="8.44140625" style="61" customWidth="1"/>
    <col min="11003" max="11004" width="11.1640625" style="61" customWidth="1"/>
    <col min="11005" max="11007" width="10" style="61" customWidth="1"/>
    <col min="11008" max="11008" width="7.5546875" style="61" customWidth="1"/>
    <col min="11009" max="11256" width="8.83203125" style="61"/>
    <col min="11257" max="11257" width="23.44140625" style="61" customWidth="1"/>
    <col min="11258" max="11258" width="8.44140625" style="61" customWidth="1"/>
    <col min="11259" max="11260" width="11.1640625" style="61" customWidth="1"/>
    <col min="11261" max="11263" width="10" style="61" customWidth="1"/>
    <col min="11264" max="11264" width="7.5546875" style="61" customWidth="1"/>
    <col min="11265" max="11512" width="8.83203125" style="61"/>
    <col min="11513" max="11513" width="23.44140625" style="61" customWidth="1"/>
    <col min="11514" max="11514" width="8.44140625" style="61" customWidth="1"/>
    <col min="11515" max="11516" width="11.1640625" style="61" customWidth="1"/>
    <col min="11517" max="11519" width="10" style="61" customWidth="1"/>
    <col min="11520" max="11520" width="7.5546875" style="61" customWidth="1"/>
    <col min="11521" max="11768" width="8.83203125" style="61"/>
    <col min="11769" max="11769" width="23.44140625" style="61" customWidth="1"/>
    <col min="11770" max="11770" width="8.44140625" style="61" customWidth="1"/>
    <col min="11771" max="11772" width="11.1640625" style="61" customWidth="1"/>
    <col min="11773" max="11775" width="10" style="61" customWidth="1"/>
    <col min="11776" max="11776" width="7.5546875" style="61" customWidth="1"/>
    <col min="11777" max="12024" width="8.83203125" style="61"/>
    <col min="12025" max="12025" width="23.44140625" style="61" customWidth="1"/>
    <col min="12026" max="12026" width="8.44140625" style="61" customWidth="1"/>
    <col min="12027" max="12028" width="11.1640625" style="61" customWidth="1"/>
    <col min="12029" max="12031" width="10" style="61" customWidth="1"/>
    <col min="12032" max="12032" width="7.5546875" style="61" customWidth="1"/>
    <col min="12033" max="12280" width="8.83203125" style="61"/>
    <col min="12281" max="12281" width="23.44140625" style="61" customWidth="1"/>
    <col min="12282" max="12282" width="8.44140625" style="61" customWidth="1"/>
    <col min="12283" max="12284" width="11.1640625" style="61" customWidth="1"/>
    <col min="12285" max="12287" width="10" style="61" customWidth="1"/>
    <col min="12288" max="12288" width="7.5546875" style="61" customWidth="1"/>
    <col min="12289" max="12536" width="8.83203125" style="61"/>
    <col min="12537" max="12537" width="23.44140625" style="61" customWidth="1"/>
    <col min="12538" max="12538" width="8.44140625" style="61" customWidth="1"/>
    <col min="12539" max="12540" width="11.1640625" style="61" customWidth="1"/>
    <col min="12541" max="12543" width="10" style="61" customWidth="1"/>
    <col min="12544" max="12544" width="7.5546875" style="61" customWidth="1"/>
    <col min="12545" max="12792" width="8.83203125" style="61"/>
    <col min="12793" max="12793" width="23.44140625" style="61" customWidth="1"/>
    <col min="12794" max="12794" width="8.44140625" style="61" customWidth="1"/>
    <col min="12795" max="12796" width="11.1640625" style="61" customWidth="1"/>
    <col min="12797" max="12799" width="10" style="61" customWidth="1"/>
    <col min="12800" max="12800" width="7.5546875" style="61" customWidth="1"/>
    <col min="12801" max="13048" width="8.83203125" style="61"/>
    <col min="13049" max="13049" width="23.44140625" style="61" customWidth="1"/>
    <col min="13050" max="13050" width="8.44140625" style="61" customWidth="1"/>
    <col min="13051" max="13052" width="11.1640625" style="61" customWidth="1"/>
    <col min="13053" max="13055" width="10" style="61" customWidth="1"/>
    <col min="13056" max="13056" width="7.5546875" style="61" customWidth="1"/>
    <col min="13057" max="13304" width="8.83203125" style="61"/>
    <col min="13305" max="13305" width="23.44140625" style="61" customWidth="1"/>
    <col min="13306" max="13306" width="8.44140625" style="61" customWidth="1"/>
    <col min="13307" max="13308" width="11.1640625" style="61" customWidth="1"/>
    <col min="13309" max="13311" width="10" style="61" customWidth="1"/>
    <col min="13312" max="13312" width="7.5546875" style="61" customWidth="1"/>
    <col min="13313" max="13560" width="8.83203125" style="61"/>
    <col min="13561" max="13561" width="23.44140625" style="61" customWidth="1"/>
    <col min="13562" max="13562" width="8.44140625" style="61" customWidth="1"/>
    <col min="13563" max="13564" width="11.1640625" style="61" customWidth="1"/>
    <col min="13565" max="13567" width="10" style="61" customWidth="1"/>
    <col min="13568" max="13568" width="7.5546875" style="61" customWidth="1"/>
    <col min="13569" max="13816" width="8.83203125" style="61"/>
    <col min="13817" max="13817" width="23.44140625" style="61" customWidth="1"/>
    <col min="13818" max="13818" width="8.44140625" style="61" customWidth="1"/>
    <col min="13819" max="13820" width="11.1640625" style="61" customWidth="1"/>
    <col min="13821" max="13823" width="10" style="61" customWidth="1"/>
    <col min="13824" max="13824" width="7.5546875" style="61" customWidth="1"/>
    <col min="13825" max="14072" width="8.83203125" style="61"/>
    <col min="14073" max="14073" width="23.44140625" style="61" customWidth="1"/>
    <col min="14074" max="14074" width="8.44140625" style="61" customWidth="1"/>
    <col min="14075" max="14076" width="11.1640625" style="61" customWidth="1"/>
    <col min="14077" max="14079" width="10" style="61" customWidth="1"/>
    <col min="14080" max="14080" width="7.5546875" style="61" customWidth="1"/>
    <col min="14081" max="14328" width="8.83203125" style="61"/>
    <col min="14329" max="14329" width="23.44140625" style="61" customWidth="1"/>
    <col min="14330" max="14330" width="8.44140625" style="61" customWidth="1"/>
    <col min="14331" max="14332" width="11.1640625" style="61" customWidth="1"/>
    <col min="14333" max="14335" width="10" style="61" customWidth="1"/>
    <col min="14336" max="14336" width="7.5546875" style="61" customWidth="1"/>
    <col min="14337" max="14584" width="8.83203125" style="61"/>
    <col min="14585" max="14585" width="23.44140625" style="61" customWidth="1"/>
    <col min="14586" max="14586" width="8.44140625" style="61" customWidth="1"/>
    <col min="14587" max="14588" width="11.1640625" style="61" customWidth="1"/>
    <col min="14589" max="14591" width="10" style="61" customWidth="1"/>
    <col min="14592" max="14592" width="7.5546875" style="61" customWidth="1"/>
    <col min="14593" max="14840" width="8.83203125" style="61"/>
    <col min="14841" max="14841" width="23.44140625" style="61" customWidth="1"/>
    <col min="14842" max="14842" width="8.44140625" style="61" customWidth="1"/>
    <col min="14843" max="14844" width="11.1640625" style="61" customWidth="1"/>
    <col min="14845" max="14847" width="10" style="61" customWidth="1"/>
    <col min="14848" max="14848" width="7.5546875" style="61" customWidth="1"/>
    <col min="14849" max="15096" width="8.83203125" style="61"/>
    <col min="15097" max="15097" width="23.44140625" style="61" customWidth="1"/>
    <col min="15098" max="15098" width="8.44140625" style="61" customWidth="1"/>
    <col min="15099" max="15100" width="11.1640625" style="61" customWidth="1"/>
    <col min="15101" max="15103" width="10" style="61" customWidth="1"/>
    <col min="15104" max="15104" width="7.5546875" style="61" customWidth="1"/>
    <col min="15105" max="15352" width="8.83203125" style="61"/>
    <col min="15353" max="15353" width="23.44140625" style="61" customWidth="1"/>
    <col min="15354" max="15354" width="8.44140625" style="61" customWidth="1"/>
    <col min="15355" max="15356" width="11.1640625" style="61" customWidth="1"/>
    <col min="15357" max="15359" width="10" style="61" customWidth="1"/>
    <col min="15360" max="15360" width="7.5546875" style="61" customWidth="1"/>
    <col min="15361" max="15608" width="8.83203125" style="61"/>
    <col min="15609" max="15609" width="23.44140625" style="61" customWidth="1"/>
    <col min="15610" max="15610" width="8.44140625" style="61" customWidth="1"/>
    <col min="15611" max="15612" width="11.1640625" style="61" customWidth="1"/>
    <col min="15613" max="15615" width="10" style="61" customWidth="1"/>
    <col min="15616" max="15616" width="7.5546875" style="61" customWidth="1"/>
    <col min="15617" max="15864" width="8.83203125" style="61"/>
    <col min="15865" max="15865" width="23.44140625" style="61" customWidth="1"/>
    <col min="15866" max="15866" width="8.44140625" style="61" customWidth="1"/>
    <col min="15867" max="15868" width="11.1640625" style="61" customWidth="1"/>
    <col min="15869" max="15871" width="10" style="61" customWidth="1"/>
    <col min="15872" max="15872" width="7.5546875" style="61" customWidth="1"/>
    <col min="15873" max="16120" width="8.83203125" style="61"/>
    <col min="16121" max="16121" width="23.44140625" style="61" customWidth="1"/>
    <col min="16122" max="16122" width="8.44140625" style="61" customWidth="1"/>
    <col min="16123" max="16124" width="11.1640625" style="61" customWidth="1"/>
    <col min="16125" max="16127" width="10" style="61" customWidth="1"/>
    <col min="16128" max="16128" width="7.5546875" style="61" customWidth="1"/>
    <col min="16129" max="16384" width="8.83203125" style="61"/>
  </cols>
  <sheetData>
    <row r="2" spans="1:12" x14ac:dyDescent="0.4">
      <c r="A2" s="449" t="s">
        <v>193</v>
      </c>
    </row>
    <row r="3" spans="1:12" x14ac:dyDescent="0.4">
      <c r="A3" s="449"/>
    </row>
    <row r="5" spans="1:12" s="450" customFormat="1" ht="18" customHeight="1" x14ac:dyDescent="0.4">
      <c r="A5" s="825" t="s">
        <v>0</v>
      </c>
      <c r="B5" s="826" t="s">
        <v>30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</row>
    <row r="6" spans="1:12" s="450" customFormat="1" ht="15" customHeight="1" x14ac:dyDescent="0.4">
      <c r="A6" s="825"/>
      <c r="B6" s="451">
        <v>2012</v>
      </c>
      <c r="C6" s="451">
        <v>2013</v>
      </c>
      <c r="D6" s="451">
        <v>2014</v>
      </c>
      <c r="E6" s="451">
        <v>2015</v>
      </c>
      <c r="F6" s="451">
        <v>2016</v>
      </c>
      <c r="G6" s="451">
        <v>2017</v>
      </c>
      <c r="H6" s="451">
        <v>2018</v>
      </c>
      <c r="I6" s="451">
        <v>2019</v>
      </c>
      <c r="J6" s="451">
        <v>2020</v>
      </c>
      <c r="K6" s="451">
        <v>2021</v>
      </c>
      <c r="L6" s="451">
        <v>2022</v>
      </c>
    </row>
    <row r="7" spans="1:12" s="450" customFormat="1" ht="18" customHeight="1" x14ac:dyDescent="0.4">
      <c r="A7" s="452" t="s">
        <v>10</v>
      </c>
      <c r="B7" s="453">
        <v>7032</v>
      </c>
      <c r="C7" s="453">
        <v>6976</v>
      </c>
      <c r="D7" s="453">
        <v>7001</v>
      </c>
      <c r="E7" s="453">
        <v>6364</v>
      </c>
      <c r="F7" s="453">
        <v>6160</v>
      </c>
      <c r="G7" s="453">
        <v>6253</v>
      </c>
      <c r="H7" s="453">
        <v>5937</v>
      </c>
      <c r="I7" s="453">
        <v>6009</v>
      </c>
      <c r="J7" s="453">
        <v>5957</v>
      </c>
      <c r="K7" s="453">
        <v>5833</v>
      </c>
      <c r="L7" s="453">
        <v>5804</v>
      </c>
    </row>
    <row r="8" spans="1:12" s="450" customFormat="1" ht="18" customHeight="1" x14ac:dyDescent="0.4">
      <c r="A8" s="452" t="s">
        <v>11</v>
      </c>
      <c r="B8" s="453"/>
      <c r="C8" s="453"/>
      <c r="D8" s="453"/>
      <c r="E8" s="453"/>
      <c r="F8" s="453"/>
      <c r="G8" s="453"/>
      <c r="H8" s="453"/>
      <c r="I8" s="453"/>
      <c r="J8" s="453"/>
      <c r="K8" s="453">
        <v>4</v>
      </c>
      <c r="L8" s="570" t="s">
        <v>99</v>
      </c>
    </row>
    <row r="9" spans="1:12" s="450" customFormat="1" ht="18" customHeight="1" x14ac:dyDescent="0.4">
      <c r="A9" s="452" t="s">
        <v>12</v>
      </c>
      <c r="B9" s="453">
        <v>54</v>
      </c>
      <c r="C9" s="453">
        <v>41</v>
      </c>
      <c r="D9" s="453">
        <v>37</v>
      </c>
      <c r="E9" s="453">
        <v>35</v>
      </c>
      <c r="F9" s="453">
        <v>32</v>
      </c>
      <c r="G9" s="453">
        <v>27</v>
      </c>
      <c r="H9" s="453">
        <v>24</v>
      </c>
      <c r="I9" s="453">
        <v>25</v>
      </c>
      <c r="J9" s="453">
        <v>31</v>
      </c>
      <c r="K9" s="453">
        <v>41</v>
      </c>
      <c r="L9" s="453">
        <v>44</v>
      </c>
    </row>
    <row r="10" spans="1:12" s="450" customFormat="1" ht="18" customHeight="1" x14ac:dyDescent="0.4">
      <c r="A10" s="452" t="s">
        <v>13</v>
      </c>
      <c r="B10" s="453">
        <v>52</v>
      </c>
      <c r="C10" s="453">
        <v>34</v>
      </c>
      <c r="D10" s="453">
        <v>37</v>
      </c>
      <c r="E10" s="453">
        <v>45</v>
      </c>
      <c r="F10" s="453">
        <v>34</v>
      </c>
      <c r="G10" s="453">
        <v>32</v>
      </c>
      <c r="H10" s="453">
        <v>39</v>
      </c>
      <c r="I10" s="453">
        <v>28</v>
      </c>
      <c r="J10" s="453">
        <v>88</v>
      </c>
      <c r="K10" s="453">
        <v>35</v>
      </c>
      <c r="L10" s="453">
        <v>52</v>
      </c>
    </row>
    <row r="11" spans="1:12" s="450" customFormat="1" ht="18" customHeight="1" x14ac:dyDescent="0.4">
      <c r="A11" s="452" t="s">
        <v>14</v>
      </c>
      <c r="B11" s="453">
        <v>701</v>
      </c>
      <c r="C11" s="453">
        <v>789</v>
      </c>
      <c r="D11" s="453">
        <v>784</v>
      </c>
      <c r="E11" s="453">
        <v>743</v>
      </c>
      <c r="F11" s="453">
        <v>709</v>
      </c>
      <c r="G11" s="453">
        <v>668</v>
      </c>
      <c r="H11" s="453">
        <v>630</v>
      </c>
      <c r="I11" s="453">
        <v>624</v>
      </c>
      <c r="J11" s="453">
        <v>538</v>
      </c>
      <c r="K11" s="453">
        <v>563</v>
      </c>
      <c r="L11" s="453">
        <v>485</v>
      </c>
    </row>
    <row r="12" spans="1:12" s="450" customFormat="1" ht="18" customHeight="1" x14ac:dyDescent="0.4">
      <c r="A12" s="452" t="s">
        <v>15</v>
      </c>
      <c r="B12" s="453">
        <v>32</v>
      </c>
      <c r="C12" s="453">
        <v>34</v>
      </c>
      <c r="D12" s="453">
        <v>32</v>
      </c>
      <c r="E12" s="453">
        <v>27</v>
      </c>
      <c r="F12" s="453">
        <v>22</v>
      </c>
      <c r="G12" s="453">
        <v>20</v>
      </c>
      <c r="H12" s="453">
        <v>20</v>
      </c>
      <c r="I12" s="453">
        <v>21</v>
      </c>
      <c r="J12" s="453">
        <v>15</v>
      </c>
      <c r="K12" s="453">
        <v>22</v>
      </c>
      <c r="L12" s="453">
        <v>20</v>
      </c>
    </row>
    <row r="13" spans="1:12" s="450" customFormat="1" ht="18" customHeight="1" x14ac:dyDescent="0.4">
      <c r="A13" s="452" t="s">
        <v>16</v>
      </c>
      <c r="B13" s="453">
        <v>26</v>
      </c>
      <c r="C13" s="453">
        <v>25</v>
      </c>
      <c r="D13" s="453">
        <v>24</v>
      </c>
      <c r="E13" s="453">
        <v>19</v>
      </c>
      <c r="F13" s="453">
        <v>20</v>
      </c>
      <c r="G13" s="453">
        <v>22</v>
      </c>
      <c r="H13" s="453">
        <v>20</v>
      </c>
      <c r="I13" s="453">
        <v>19</v>
      </c>
      <c r="J13" s="453">
        <v>16</v>
      </c>
      <c r="K13" s="453">
        <v>15</v>
      </c>
      <c r="L13" s="453">
        <v>15</v>
      </c>
    </row>
    <row r="14" spans="1:12" s="450" customFormat="1" ht="18" customHeight="1" x14ac:dyDescent="0.4">
      <c r="A14" s="452" t="s">
        <v>17</v>
      </c>
      <c r="B14" s="453">
        <v>39</v>
      </c>
      <c r="C14" s="453">
        <v>36</v>
      </c>
      <c r="D14" s="453">
        <v>36</v>
      </c>
      <c r="E14" s="453">
        <v>31</v>
      </c>
      <c r="F14" s="453">
        <v>33</v>
      </c>
      <c r="G14" s="453">
        <v>34</v>
      </c>
      <c r="H14" s="453">
        <v>35</v>
      </c>
      <c r="I14" s="453">
        <v>37</v>
      </c>
      <c r="J14" s="453">
        <v>30</v>
      </c>
      <c r="K14" s="453">
        <v>46</v>
      </c>
      <c r="L14" s="453">
        <v>45</v>
      </c>
    </row>
    <row r="15" spans="1:12" s="450" customFormat="1" ht="18" customHeight="1" x14ac:dyDescent="0.4">
      <c r="A15" s="452" t="s">
        <v>38</v>
      </c>
      <c r="B15" s="453">
        <v>44</v>
      </c>
      <c r="C15" s="453">
        <v>9</v>
      </c>
      <c r="D15" s="453">
        <v>10</v>
      </c>
      <c r="E15" s="453">
        <v>12</v>
      </c>
      <c r="F15" s="453">
        <v>13</v>
      </c>
      <c r="G15" s="453">
        <v>12</v>
      </c>
      <c r="H15" s="453">
        <v>12</v>
      </c>
      <c r="I15" s="453">
        <v>12</v>
      </c>
      <c r="J15" s="453">
        <v>14</v>
      </c>
      <c r="K15" s="453">
        <v>13</v>
      </c>
      <c r="L15" s="453">
        <v>15</v>
      </c>
    </row>
    <row r="16" spans="1:12" s="450" customFormat="1" ht="18" customHeight="1" x14ac:dyDescent="0.4">
      <c r="A16" s="452" t="s">
        <v>19</v>
      </c>
      <c r="B16" s="453">
        <v>2093</v>
      </c>
      <c r="C16" s="453">
        <v>2477</v>
      </c>
      <c r="D16" s="453">
        <v>3128</v>
      </c>
      <c r="E16" s="453">
        <v>2370</v>
      </c>
      <c r="F16" s="453">
        <v>2096</v>
      </c>
      <c r="G16" s="453">
        <v>1875</v>
      </c>
      <c r="H16" s="453">
        <v>1685</v>
      </c>
      <c r="I16" s="453">
        <v>1579</v>
      </c>
      <c r="J16" s="453">
        <v>1486</v>
      </c>
      <c r="K16" s="453">
        <v>1329</v>
      </c>
      <c r="L16" s="453">
        <v>1416</v>
      </c>
    </row>
    <row r="17" spans="1:12" s="450" customFormat="1" ht="18" customHeight="1" x14ac:dyDescent="0.4">
      <c r="A17" s="452" t="s">
        <v>20</v>
      </c>
      <c r="B17" s="453">
        <v>986</v>
      </c>
      <c r="C17" s="453">
        <v>1117</v>
      </c>
      <c r="D17" s="453">
        <v>1143</v>
      </c>
      <c r="E17" s="453">
        <v>956</v>
      </c>
      <c r="F17" s="453">
        <v>1026</v>
      </c>
      <c r="G17" s="453">
        <v>939</v>
      </c>
      <c r="H17" s="453">
        <v>832</v>
      </c>
      <c r="I17" s="453">
        <v>780</v>
      </c>
      <c r="J17" s="453">
        <v>787</v>
      </c>
      <c r="K17" s="453">
        <v>767</v>
      </c>
      <c r="L17" s="453">
        <v>712</v>
      </c>
    </row>
    <row r="18" spans="1:12" s="450" customFormat="1" ht="18" customHeight="1" x14ac:dyDescent="0.4">
      <c r="A18" s="452" t="s">
        <v>21</v>
      </c>
      <c r="B18" s="453">
        <v>6</v>
      </c>
      <c r="C18" s="453">
        <v>6</v>
      </c>
      <c r="D18" s="453">
        <v>6</v>
      </c>
      <c r="E18" s="453">
        <v>22</v>
      </c>
      <c r="F18" s="453">
        <v>5</v>
      </c>
      <c r="G18" s="453">
        <v>8</v>
      </c>
      <c r="H18" s="453">
        <v>8</v>
      </c>
      <c r="I18" s="453">
        <v>10</v>
      </c>
      <c r="J18" s="453">
        <v>10</v>
      </c>
      <c r="K18" s="453">
        <v>12</v>
      </c>
      <c r="L18" s="453">
        <v>7</v>
      </c>
    </row>
    <row r="19" spans="1:12" s="450" customFormat="1" ht="15.7" customHeight="1" x14ac:dyDescent="0.4">
      <c r="A19" s="452" t="s">
        <v>22</v>
      </c>
      <c r="B19" s="453">
        <v>86</v>
      </c>
      <c r="C19" s="453">
        <v>79</v>
      </c>
      <c r="D19" s="453">
        <v>79</v>
      </c>
      <c r="E19" s="453">
        <v>66</v>
      </c>
      <c r="F19" s="453">
        <v>59</v>
      </c>
      <c r="G19" s="453">
        <v>64</v>
      </c>
      <c r="H19" s="453">
        <v>64</v>
      </c>
      <c r="I19" s="453">
        <v>65</v>
      </c>
      <c r="J19" s="453">
        <v>58</v>
      </c>
      <c r="K19" s="453">
        <v>55</v>
      </c>
      <c r="L19" s="453">
        <v>52</v>
      </c>
    </row>
    <row r="20" spans="1:12" s="450" customFormat="1" ht="15.7" customHeight="1" x14ac:dyDescent="0.4">
      <c r="A20" s="452" t="s">
        <v>23</v>
      </c>
      <c r="B20" s="453">
        <v>7</v>
      </c>
      <c r="C20" s="453">
        <v>7</v>
      </c>
      <c r="D20" s="453">
        <v>8</v>
      </c>
      <c r="E20" s="453">
        <v>8</v>
      </c>
      <c r="F20" s="453">
        <v>8</v>
      </c>
      <c r="G20" s="453">
        <v>3</v>
      </c>
      <c r="H20" s="453">
        <v>2</v>
      </c>
      <c r="I20" s="453">
        <v>2</v>
      </c>
      <c r="J20" s="453">
        <v>3</v>
      </c>
      <c r="K20" s="453">
        <v>1</v>
      </c>
      <c r="L20" s="453">
        <v>1</v>
      </c>
    </row>
    <row r="21" spans="1:12" s="450" customFormat="1" ht="15.7" customHeight="1" x14ac:dyDescent="0.4">
      <c r="A21" s="452" t="s">
        <v>24</v>
      </c>
      <c r="B21" s="453">
        <v>22</v>
      </c>
      <c r="C21" s="453">
        <v>24</v>
      </c>
      <c r="D21" s="453">
        <v>21</v>
      </c>
      <c r="E21" s="453">
        <v>29</v>
      </c>
      <c r="F21" s="453">
        <v>21</v>
      </c>
      <c r="G21" s="453">
        <v>19</v>
      </c>
      <c r="H21" s="453">
        <v>15</v>
      </c>
      <c r="I21" s="453">
        <v>17</v>
      </c>
      <c r="J21" s="453">
        <v>14</v>
      </c>
      <c r="K21" s="453">
        <v>12</v>
      </c>
      <c r="L21" s="453">
        <v>24</v>
      </c>
    </row>
    <row r="22" spans="1:12" s="450" customFormat="1" ht="18" customHeight="1" x14ac:dyDescent="0.4">
      <c r="A22" s="452" t="s">
        <v>25</v>
      </c>
      <c r="B22" s="453">
        <v>1410</v>
      </c>
      <c r="C22" s="453">
        <v>1442</v>
      </c>
      <c r="D22" s="453">
        <v>1499</v>
      </c>
      <c r="E22" s="453">
        <v>1408</v>
      </c>
      <c r="F22" s="453">
        <v>1210</v>
      </c>
      <c r="G22" s="453">
        <v>1273</v>
      </c>
      <c r="H22" s="453">
        <v>1185</v>
      </c>
      <c r="I22" s="453">
        <v>1139</v>
      </c>
      <c r="J22" s="453">
        <v>915</v>
      </c>
      <c r="K22" s="453">
        <v>1680</v>
      </c>
      <c r="L22" s="453">
        <v>983</v>
      </c>
    </row>
    <row r="23" spans="1:12" s="450" customFormat="1" ht="18" customHeight="1" x14ac:dyDescent="0.4">
      <c r="A23" s="452" t="s">
        <v>26</v>
      </c>
      <c r="B23" s="453">
        <v>89</v>
      </c>
      <c r="C23" s="453">
        <v>90</v>
      </c>
      <c r="D23" s="453">
        <v>79</v>
      </c>
      <c r="E23" s="453">
        <v>88</v>
      </c>
      <c r="F23" s="453">
        <v>67</v>
      </c>
      <c r="G23" s="453">
        <v>59</v>
      </c>
      <c r="H23" s="453">
        <v>52</v>
      </c>
      <c r="I23" s="453">
        <v>50</v>
      </c>
      <c r="J23" s="453">
        <v>43</v>
      </c>
      <c r="K23" s="453">
        <v>34</v>
      </c>
      <c r="L23" s="453">
        <v>56</v>
      </c>
    </row>
    <row r="24" spans="1:12" s="450" customFormat="1" ht="15.7" customHeight="1" x14ac:dyDescent="0.4">
      <c r="A24" s="452" t="s">
        <v>27</v>
      </c>
      <c r="B24" s="453">
        <v>1558</v>
      </c>
      <c r="C24" s="453">
        <v>1767</v>
      </c>
      <c r="D24" s="453">
        <v>1715</v>
      </c>
      <c r="E24" s="453">
        <v>1624</v>
      </c>
      <c r="F24" s="453">
        <v>1526</v>
      </c>
      <c r="G24" s="453">
        <v>1435</v>
      </c>
      <c r="H24" s="453">
        <v>1412</v>
      </c>
      <c r="I24" s="453">
        <v>1418</v>
      </c>
      <c r="J24" s="453">
        <v>1290</v>
      </c>
      <c r="K24" s="453">
        <v>1199</v>
      </c>
      <c r="L24" s="453">
        <v>1010</v>
      </c>
    </row>
    <row r="25" spans="1:12" s="450" customFormat="1" ht="15" customHeight="1" x14ac:dyDescent="0.4">
      <c r="A25" s="452" t="s">
        <v>28</v>
      </c>
      <c r="B25" s="453">
        <v>167</v>
      </c>
      <c r="C25" s="453">
        <v>191</v>
      </c>
      <c r="D25" s="453">
        <v>167</v>
      </c>
      <c r="E25" s="453">
        <v>153</v>
      </c>
      <c r="F25" s="453">
        <v>145</v>
      </c>
      <c r="G25" s="453">
        <v>122</v>
      </c>
      <c r="H25" s="453">
        <v>57</v>
      </c>
      <c r="I25" s="453">
        <v>48</v>
      </c>
      <c r="J25" s="453">
        <v>48</v>
      </c>
      <c r="K25" s="453">
        <v>44</v>
      </c>
      <c r="L25" s="453">
        <v>56</v>
      </c>
    </row>
    <row r="26" spans="1:12" s="450" customFormat="1" ht="17.5" customHeight="1" x14ac:dyDescent="0.4">
      <c r="A26" s="452" t="s">
        <v>29</v>
      </c>
      <c r="B26" s="453"/>
      <c r="C26" s="453"/>
      <c r="D26" s="453">
        <v>37</v>
      </c>
      <c r="E26" s="453">
        <v>23</v>
      </c>
      <c r="F26" s="453"/>
      <c r="G26" s="453">
        <v>2</v>
      </c>
      <c r="H26" s="453">
        <v>1</v>
      </c>
      <c r="I26" s="453">
        <v>2</v>
      </c>
      <c r="J26" s="453"/>
      <c r="K26" s="453">
        <v>1</v>
      </c>
      <c r="L26" s="453">
        <v>15</v>
      </c>
    </row>
    <row r="27" spans="1:12" s="450" customFormat="1" ht="18" customHeight="1" x14ac:dyDescent="0.4">
      <c r="A27" s="454" t="s">
        <v>30</v>
      </c>
      <c r="B27" s="455">
        <v>14404</v>
      </c>
      <c r="C27" s="455">
        <v>15144</v>
      </c>
      <c r="D27" s="455">
        <v>15843</v>
      </c>
      <c r="E27" s="455">
        <v>14023</v>
      </c>
      <c r="F27" s="455">
        <f>SUM(F7:F26)</f>
        <v>13186</v>
      </c>
      <c r="G27" s="455">
        <v>12867</v>
      </c>
      <c r="H27" s="455">
        <v>12030</v>
      </c>
      <c r="I27" s="455">
        <v>11885</v>
      </c>
      <c r="J27" s="455">
        <v>11343</v>
      </c>
      <c r="K27" s="455">
        <v>11706</v>
      </c>
      <c r="L27" s="455">
        <f>SUM(L7:L26)</f>
        <v>10812</v>
      </c>
    </row>
    <row r="28" spans="1:12" s="450" customFormat="1" ht="11.4" x14ac:dyDescent="0.4">
      <c r="A28" s="456" t="s">
        <v>97</v>
      </c>
    </row>
    <row r="29" spans="1:12" x14ac:dyDescent="0.4">
      <c r="A29" s="6" t="s">
        <v>32</v>
      </c>
    </row>
  </sheetData>
  <mergeCells count="2">
    <mergeCell ref="A5:A6"/>
    <mergeCell ref="B5:L5"/>
  </mergeCells>
  <pageMargins left="0.7" right="0.7" top="0.75" bottom="0.75" header="0.3" footer="0.3"/>
  <pageSetup paperSize="9" orientation="portrait" horizontalDpi="4294967292" verticalDpi="4294967292"/>
  <headerFooter alignWithMargins="0">
    <oddFooter>&amp;RFonte: Tab. 1B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Y47"/>
  <sheetViews>
    <sheetView zoomScaleNormal="100" workbookViewId="0">
      <selection activeCell="Y17" sqref="Y17"/>
    </sheetView>
  </sheetViews>
  <sheetFormatPr defaultColWidth="8.83203125" defaultRowHeight="12.3" x14ac:dyDescent="0.4"/>
  <cols>
    <col min="1" max="1" width="26.5546875" style="61" customWidth="1"/>
    <col min="2" max="2" width="11.83203125" style="61" hidden="1" customWidth="1"/>
    <col min="3" max="3" width="9.5546875" style="61" hidden="1" customWidth="1"/>
    <col min="4" max="250" width="8.83203125" style="61"/>
    <col min="251" max="251" width="26.5546875" style="61" customWidth="1"/>
    <col min="252" max="257" width="17" style="61" customWidth="1"/>
    <col min="258" max="506" width="8.83203125" style="61"/>
    <col min="507" max="507" width="26.5546875" style="61" customWidth="1"/>
    <col min="508" max="513" width="17" style="61" customWidth="1"/>
    <col min="514" max="762" width="8.83203125" style="61"/>
    <col min="763" max="763" width="26.5546875" style="61" customWidth="1"/>
    <col min="764" max="769" width="17" style="61" customWidth="1"/>
    <col min="770" max="1018" width="8.83203125" style="61"/>
    <col min="1019" max="1019" width="26.5546875" style="61" customWidth="1"/>
    <col min="1020" max="1025" width="17" style="61" customWidth="1"/>
    <col min="1026" max="1274" width="8.83203125" style="61"/>
    <col min="1275" max="1275" width="26.5546875" style="61" customWidth="1"/>
    <col min="1276" max="1281" width="17" style="61" customWidth="1"/>
    <col min="1282" max="1530" width="8.83203125" style="61"/>
    <col min="1531" max="1531" width="26.5546875" style="61" customWidth="1"/>
    <col min="1532" max="1537" width="17" style="61" customWidth="1"/>
    <col min="1538" max="1786" width="8.83203125" style="61"/>
    <col min="1787" max="1787" width="26.5546875" style="61" customWidth="1"/>
    <col min="1788" max="1793" width="17" style="61" customWidth="1"/>
    <col min="1794" max="2042" width="8.83203125" style="61"/>
    <col min="2043" max="2043" width="26.5546875" style="61" customWidth="1"/>
    <col min="2044" max="2049" width="17" style="61" customWidth="1"/>
    <col min="2050" max="2298" width="8.83203125" style="61"/>
    <col min="2299" max="2299" width="26.5546875" style="61" customWidth="1"/>
    <col min="2300" max="2305" width="17" style="61" customWidth="1"/>
    <col min="2306" max="2554" width="8.83203125" style="61"/>
    <col min="2555" max="2555" width="26.5546875" style="61" customWidth="1"/>
    <col min="2556" max="2561" width="17" style="61" customWidth="1"/>
    <col min="2562" max="2810" width="8.83203125" style="61"/>
    <col min="2811" max="2811" width="26.5546875" style="61" customWidth="1"/>
    <col min="2812" max="2817" width="17" style="61" customWidth="1"/>
    <col min="2818" max="3066" width="8.83203125" style="61"/>
    <col min="3067" max="3067" width="26.5546875" style="61" customWidth="1"/>
    <col min="3068" max="3073" width="17" style="61" customWidth="1"/>
    <col min="3074" max="3322" width="8.83203125" style="61"/>
    <col min="3323" max="3323" width="26.5546875" style="61" customWidth="1"/>
    <col min="3324" max="3329" width="17" style="61" customWidth="1"/>
    <col min="3330" max="3578" width="8.83203125" style="61"/>
    <col min="3579" max="3579" width="26.5546875" style="61" customWidth="1"/>
    <col min="3580" max="3585" width="17" style="61" customWidth="1"/>
    <col min="3586" max="3834" width="8.83203125" style="61"/>
    <col min="3835" max="3835" width="26.5546875" style="61" customWidth="1"/>
    <col min="3836" max="3841" width="17" style="61" customWidth="1"/>
    <col min="3842" max="4090" width="8.83203125" style="61"/>
    <col min="4091" max="4091" width="26.5546875" style="61" customWidth="1"/>
    <col min="4092" max="4097" width="17" style="61" customWidth="1"/>
    <col min="4098" max="4346" width="8.83203125" style="61"/>
    <col min="4347" max="4347" width="26.5546875" style="61" customWidth="1"/>
    <col min="4348" max="4353" width="17" style="61" customWidth="1"/>
    <col min="4354" max="4602" width="8.83203125" style="61"/>
    <col min="4603" max="4603" width="26.5546875" style="61" customWidth="1"/>
    <col min="4604" max="4609" width="17" style="61" customWidth="1"/>
    <col min="4610" max="4858" width="8.83203125" style="61"/>
    <col min="4859" max="4859" width="26.5546875" style="61" customWidth="1"/>
    <col min="4860" max="4865" width="17" style="61" customWidth="1"/>
    <col min="4866" max="5114" width="8.83203125" style="61"/>
    <col min="5115" max="5115" width="26.5546875" style="61" customWidth="1"/>
    <col min="5116" max="5121" width="17" style="61" customWidth="1"/>
    <col min="5122" max="5370" width="8.83203125" style="61"/>
    <col min="5371" max="5371" width="26.5546875" style="61" customWidth="1"/>
    <col min="5372" max="5377" width="17" style="61" customWidth="1"/>
    <col min="5378" max="5626" width="8.83203125" style="61"/>
    <col min="5627" max="5627" width="26.5546875" style="61" customWidth="1"/>
    <col min="5628" max="5633" width="17" style="61" customWidth="1"/>
    <col min="5634" max="5882" width="8.83203125" style="61"/>
    <col min="5883" max="5883" width="26.5546875" style="61" customWidth="1"/>
    <col min="5884" max="5889" width="17" style="61" customWidth="1"/>
    <col min="5890" max="6138" width="8.83203125" style="61"/>
    <col min="6139" max="6139" width="26.5546875" style="61" customWidth="1"/>
    <col min="6140" max="6145" width="17" style="61" customWidth="1"/>
    <col min="6146" max="6394" width="8.83203125" style="61"/>
    <col min="6395" max="6395" width="26.5546875" style="61" customWidth="1"/>
    <col min="6396" max="6401" width="17" style="61" customWidth="1"/>
    <col min="6402" max="6650" width="8.83203125" style="61"/>
    <col min="6651" max="6651" width="26.5546875" style="61" customWidth="1"/>
    <col min="6652" max="6657" width="17" style="61" customWidth="1"/>
    <col min="6658" max="6906" width="8.83203125" style="61"/>
    <col min="6907" max="6907" width="26.5546875" style="61" customWidth="1"/>
    <col min="6908" max="6913" width="17" style="61" customWidth="1"/>
    <col min="6914" max="7162" width="8.83203125" style="61"/>
    <col min="7163" max="7163" width="26.5546875" style="61" customWidth="1"/>
    <col min="7164" max="7169" width="17" style="61" customWidth="1"/>
    <col min="7170" max="7418" width="8.83203125" style="61"/>
    <col min="7419" max="7419" width="26.5546875" style="61" customWidth="1"/>
    <col min="7420" max="7425" width="17" style="61" customWidth="1"/>
    <col min="7426" max="7674" width="8.83203125" style="61"/>
    <col min="7675" max="7675" width="26.5546875" style="61" customWidth="1"/>
    <col min="7676" max="7681" width="17" style="61" customWidth="1"/>
    <col min="7682" max="7930" width="8.83203125" style="61"/>
    <col min="7931" max="7931" width="26.5546875" style="61" customWidth="1"/>
    <col min="7932" max="7937" width="17" style="61" customWidth="1"/>
    <col min="7938" max="8186" width="8.83203125" style="61"/>
    <col min="8187" max="8187" width="26.5546875" style="61" customWidth="1"/>
    <col min="8188" max="8193" width="17" style="61" customWidth="1"/>
    <col min="8194" max="8442" width="8.83203125" style="61"/>
    <col min="8443" max="8443" width="26.5546875" style="61" customWidth="1"/>
    <col min="8444" max="8449" width="17" style="61" customWidth="1"/>
    <col min="8450" max="8698" width="8.83203125" style="61"/>
    <col min="8699" max="8699" width="26.5546875" style="61" customWidth="1"/>
    <col min="8700" max="8705" width="17" style="61" customWidth="1"/>
    <col min="8706" max="8954" width="8.83203125" style="61"/>
    <col min="8955" max="8955" width="26.5546875" style="61" customWidth="1"/>
    <col min="8956" max="8961" width="17" style="61" customWidth="1"/>
    <col min="8962" max="9210" width="8.83203125" style="61"/>
    <col min="9211" max="9211" width="26.5546875" style="61" customWidth="1"/>
    <col min="9212" max="9217" width="17" style="61" customWidth="1"/>
    <col min="9218" max="9466" width="8.83203125" style="61"/>
    <col min="9467" max="9467" width="26.5546875" style="61" customWidth="1"/>
    <col min="9468" max="9473" width="17" style="61" customWidth="1"/>
    <col min="9474" max="9722" width="8.83203125" style="61"/>
    <col min="9723" max="9723" width="26.5546875" style="61" customWidth="1"/>
    <col min="9724" max="9729" width="17" style="61" customWidth="1"/>
    <col min="9730" max="9978" width="8.83203125" style="61"/>
    <col min="9979" max="9979" width="26.5546875" style="61" customWidth="1"/>
    <col min="9980" max="9985" width="17" style="61" customWidth="1"/>
    <col min="9986" max="10234" width="8.83203125" style="61"/>
    <col min="10235" max="10235" width="26.5546875" style="61" customWidth="1"/>
    <col min="10236" max="10241" width="17" style="61" customWidth="1"/>
    <col min="10242" max="10490" width="8.83203125" style="61"/>
    <col min="10491" max="10491" width="26.5546875" style="61" customWidth="1"/>
    <col min="10492" max="10497" width="17" style="61" customWidth="1"/>
    <col min="10498" max="10746" width="8.83203125" style="61"/>
    <col min="10747" max="10747" width="26.5546875" style="61" customWidth="1"/>
    <col min="10748" max="10753" width="17" style="61" customWidth="1"/>
    <col min="10754" max="11002" width="8.83203125" style="61"/>
    <col min="11003" max="11003" width="26.5546875" style="61" customWidth="1"/>
    <col min="11004" max="11009" width="17" style="61" customWidth="1"/>
    <col min="11010" max="11258" width="8.83203125" style="61"/>
    <col min="11259" max="11259" width="26.5546875" style="61" customWidth="1"/>
    <col min="11260" max="11265" width="17" style="61" customWidth="1"/>
    <col min="11266" max="11514" width="8.83203125" style="61"/>
    <col min="11515" max="11515" width="26.5546875" style="61" customWidth="1"/>
    <col min="11516" max="11521" width="17" style="61" customWidth="1"/>
    <col min="11522" max="11770" width="8.83203125" style="61"/>
    <col min="11771" max="11771" width="26.5546875" style="61" customWidth="1"/>
    <col min="11772" max="11777" width="17" style="61" customWidth="1"/>
    <col min="11778" max="12026" width="8.83203125" style="61"/>
    <col min="12027" max="12027" width="26.5546875" style="61" customWidth="1"/>
    <col min="12028" max="12033" width="17" style="61" customWidth="1"/>
    <col min="12034" max="12282" width="8.83203125" style="61"/>
    <col min="12283" max="12283" width="26.5546875" style="61" customWidth="1"/>
    <col min="12284" max="12289" width="17" style="61" customWidth="1"/>
    <col min="12290" max="12538" width="8.83203125" style="61"/>
    <col min="12539" max="12539" width="26.5546875" style="61" customWidth="1"/>
    <col min="12540" max="12545" width="17" style="61" customWidth="1"/>
    <col min="12546" max="12794" width="8.83203125" style="61"/>
    <col min="12795" max="12795" width="26.5546875" style="61" customWidth="1"/>
    <col min="12796" max="12801" width="17" style="61" customWidth="1"/>
    <col min="12802" max="13050" width="8.83203125" style="61"/>
    <col min="13051" max="13051" width="26.5546875" style="61" customWidth="1"/>
    <col min="13052" max="13057" width="17" style="61" customWidth="1"/>
    <col min="13058" max="13306" width="8.83203125" style="61"/>
    <col min="13307" max="13307" width="26.5546875" style="61" customWidth="1"/>
    <col min="13308" max="13313" width="17" style="61" customWidth="1"/>
    <col min="13314" max="13562" width="8.83203125" style="61"/>
    <col min="13563" max="13563" width="26.5546875" style="61" customWidth="1"/>
    <col min="13564" max="13569" width="17" style="61" customWidth="1"/>
    <col min="13570" max="13818" width="8.83203125" style="61"/>
    <col min="13819" max="13819" width="26.5546875" style="61" customWidth="1"/>
    <col min="13820" max="13825" width="17" style="61" customWidth="1"/>
    <col min="13826" max="14074" width="8.83203125" style="61"/>
    <col min="14075" max="14075" width="26.5546875" style="61" customWidth="1"/>
    <col min="14076" max="14081" width="17" style="61" customWidth="1"/>
    <col min="14082" max="14330" width="8.83203125" style="61"/>
    <col min="14331" max="14331" width="26.5546875" style="61" customWidth="1"/>
    <col min="14332" max="14337" width="17" style="61" customWidth="1"/>
    <col min="14338" max="14586" width="8.83203125" style="61"/>
    <col min="14587" max="14587" width="26.5546875" style="61" customWidth="1"/>
    <col min="14588" max="14593" width="17" style="61" customWidth="1"/>
    <col min="14594" max="14842" width="8.83203125" style="61"/>
    <col min="14843" max="14843" width="26.5546875" style="61" customWidth="1"/>
    <col min="14844" max="14849" width="17" style="61" customWidth="1"/>
    <col min="14850" max="15098" width="8.83203125" style="61"/>
    <col min="15099" max="15099" width="26.5546875" style="61" customWidth="1"/>
    <col min="15100" max="15105" width="17" style="61" customWidth="1"/>
    <col min="15106" max="15354" width="8.83203125" style="61"/>
    <col min="15355" max="15355" width="26.5546875" style="61" customWidth="1"/>
    <col min="15356" max="15361" width="17" style="61" customWidth="1"/>
    <col min="15362" max="15610" width="8.83203125" style="61"/>
    <col min="15611" max="15611" width="26.5546875" style="61" customWidth="1"/>
    <col min="15612" max="15617" width="17" style="61" customWidth="1"/>
    <col min="15618" max="15866" width="8.83203125" style="61"/>
    <col min="15867" max="15867" width="26.5546875" style="61" customWidth="1"/>
    <col min="15868" max="15873" width="17" style="61" customWidth="1"/>
    <col min="15874" max="16122" width="8.83203125" style="61"/>
    <col min="16123" max="16123" width="26.5546875" style="61" customWidth="1"/>
    <col min="16124" max="16129" width="17" style="61" customWidth="1"/>
    <col min="16130" max="16384" width="8.83203125" style="61"/>
  </cols>
  <sheetData>
    <row r="1" spans="1:25" s="450" customFormat="1" ht="15" x14ac:dyDescent="0.4">
      <c r="A1" s="457" t="s">
        <v>194</v>
      </c>
      <c r="B1" s="457"/>
      <c r="C1" s="457"/>
    </row>
    <row r="2" spans="1:25" s="450" customFormat="1" ht="15" x14ac:dyDescent="0.4">
      <c r="A2" s="457"/>
    </row>
    <row r="3" spans="1:25" s="450" customFormat="1" ht="15" x14ac:dyDescent="0.4">
      <c r="A3" s="457"/>
    </row>
    <row r="4" spans="1:25" s="450" customFormat="1" ht="29.25" customHeight="1" x14ac:dyDescent="0.4">
      <c r="A4" s="828" t="s">
        <v>0</v>
      </c>
      <c r="B4" s="828">
        <v>2012</v>
      </c>
      <c r="C4" s="828"/>
      <c r="D4" s="828">
        <v>2013</v>
      </c>
      <c r="E4" s="828"/>
      <c r="F4" s="828">
        <v>2014</v>
      </c>
      <c r="G4" s="828"/>
      <c r="H4" s="828">
        <v>2015</v>
      </c>
      <c r="I4" s="828"/>
      <c r="J4" s="828">
        <v>2016</v>
      </c>
      <c r="K4" s="828"/>
      <c r="L4" s="828">
        <v>2017</v>
      </c>
      <c r="M4" s="828"/>
      <c r="N4" s="828">
        <v>2018</v>
      </c>
      <c r="O4" s="828"/>
      <c r="P4" s="828">
        <v>2019</v>
      </c>
      <c r="Q4" s="828"/>
      <c r="R4" s="828">
        <v>2020</v>
      </c>
      <c r="S4" s="828"/>
      <c r="T4" s="828">
        <v>2021</v>
      </c>
      <c r="U4" s="828"/>
      <c r="V4" s="828">
        <v>2022</v>
      </c>
      <c r="W4" s="828"/>
    </row>
    <row r="5" spans="1:25" s="450" customFormat="1" ht="20.399999999999999" x14ac:dyDescent="0.4">
      <c r="A5" s="828"/>
      <c r="B5" s="442" t="s">
        <v>195</v>
      </c>
      <c r="C5" s="442" t="s">
        <v>196</v>
      </c>
      <c r="D5" s="442" t="s">
        <v>195</v>
      </c>
      <c r="E5" s="442" t="s">
        <v>196</v>
      </c>
      <c r="F5" s="442" t="s">
        <v>195</v>
      </c>
      <c r="G5" s="442" t="s">
        <v>196</v>
      </c>
      <c r="H5" s="442" t="s">
        <v>195</v>
      </c>
      <c r="I5" s="442" t="s">
        <v>196</v>
      </c>
      <c r="J5" s="442" t="s">
        <v>195</v>
      </c>
      <c r="K5" s="442" t="s">
        <v>196</v>
      </c>
      <c r="L5" s="442" t="s">
        <v>195</v>
      </c>
      <c r="M5" s="442" t="s">
        <v>196</v>
      </c>
      <c r="N5" s="442" t="s">
        <v>195</v>
      </c>
      <c r="O5" s="442" t="s">
        <v>196</v>
      </c>
      <c r="P5" s="442" t="s">
        <v>195</v>
      </c>
      <c r="Q5" s="442" t="s">
        <v>196</v>
      </c>
      <c r="R5" s="442" t="s">
        <v>195</v>
      </c>
      <c r="S5" s="442" t="s">
        <v>196</v>
      </c>
      <c r="T5" s="442" t="s">
        <v>195</v>
      </c>
      <c r="U5" s="442" t="s">
        <v>196</v>
      </c>
      <c r="V5" s="442" t="s">
        <v>195</v>
      </c>
      <c r="W5" s="442" t="s">
        <v>196</v>
      </c>
    </row>
    <row r="6" spans="1:25" s="450" customFormat="1" ht="18.75" customHeight="1" x14ac:dyDescent="0.35">
      <c r="A6" s="458" t="s">
        <v>10</v>
      </c>
      <c r="B6" s="459">
        <v>6845.7900000000036</v>
      </c>
      <c r="C6" s="459">
        <v>6842.850000000004</v>
      </c>
      <c r="D6" s="459">
        <v>7213.7000000000007</v>
      </c>
      <c r="E6" s="459">
        <v>7210.4500000000007</v>
      </c>
      <c r="F6" s="459">
        <v>7722.1200000000017</v>
      </c>
      <c r="G6" s="459">
        <v>7716.2000000000016</v>
      </c>
      <c r="H6" s="459">
        <v>8468.3599999999988</v>
      </c>
      <c r="I6" s="459">
        <v>8461.5099999999984</v>
      </c>
      <c r="J6" s="459">
        <v>8850.590000000002</v>
      </c>
      <c r="K6" s="459">
        <v>8849.590000000002</v>
      </c>
      <c r="L6" s="459">
        <v>9308.4200000000037</v>
      </c>
      <c r="M6" s="459">
        <v>9290.4200000000037</v>
      </c>
      <c r="N6" s="459">
        <v>8174.61</v>
      </c>
      <c r="O6" s="459">
        <v>8093.61</v>
      </c>
      <c r="P6" s="179">
        <v>6264.37</v>
      </c>
      <c r="Q6" s="179">
        <v>6243.37</v>
      </c>
      <c r="R6" s="179">
        <v>7673.91</v>
      </c>
      <c r="S6" s="179">
        <v>6106.41</v>
      </c>
      <c r="T6" s="179">
        <v>7422.24</v>
      </c>
      <c r="U6" s="179">
        <v>6457.96</v>
      </c>
      <c r="V6" s="179">
        <v>7297.35</v>
      </c>
      <c r="W6" s="179">
        <v>6765.08</v>
      </c>
      <c r="X6" s="587">
        <f>V6-T6</f>
        <v>-124.88999999999942</v>
      </c>
      <c r="Y6" s="587">
        <f>W6-U6</f>
        <v>307.11999999999989</v>
      </c>
    </row>
    <row r="7" spans="1:25" s="450" customFormat="1" ht="18.75" customHeight="1" x14ac:dyDescent="0.35">
      <c r="A7" s="458" t="s">
        <v>11</v>
      </c>
      <c r="B7" s="459">
        <v>111.85000000000002</v>
      </c>
      <c r="C7" s="459">
        <v>111.85000000000002</v>
      </c>
      <c r="D7" s="459">
        <v>111.79</v>
      </c>
      <c r="E7" s="459">
        <v>111.79</v>
      </c>
      <c r="F7" s="459">
        <v>103.93</v>
      </c>
      <c r="G7" s="459">
        <v>103.93</v>
      </c>
      <c r="H7" s="459">
        <v>136.81000000000003</v>
      </c>
      <c r="I7" s="459">
        <v>136.81000000000003</v>
      </c>
      <c r="J7" s="459">
        <v>116.79999999999998</v>
      </c>
      <c r="K7" s="459">
        <v>116.79999999999998</v>
      </c>
      <c r="L7" s="459">
        <v>144.49000000000004</v>
      </c>
      <c r="M7" s="459">
        <v>144.49000000000004</v>
      </c>
      <c r="N7" s="459">
        <v>202.19</v>
      </c>
      <c r="O7" s="459">
        <v>202.19</v>
      </c>
      <c r="P7" s="179">
        <v>217.05</v>
      </c>
      <c r="Q7" s="179">
        <v>217.05</v>
      </c>
      <c r="R7" s="179">
        <v>664.58</v>
      </c>
      <c r="S7" s="179">
        <v>258.58</v>
      </c>
      <c r="T7" s="179">
        <v>398.86</v>
      </c>
      <c r="U7" s="179">
        <v>299.86</v>
      </c>
      <c r="V7" s="179">
        <v>347.18</v>
      </c>
      <c r="W7" s="179">
        <v>314.18</v>
      </c>
      <c r="X7" s="587">
        <f t="shared" ref="X7:X21" si="0">V7-T7</f>
        <v>-51.680000000000007</v>
      </c>
      <c r="Y7" s="587">
        <f t="shared" ref="Y7:Y21" si="1">W7-U7</f>
        <v>14.319999999999993</v>
      </c>
    </row>
    <row r="8" spans="1:25" s="450" customFormat="1" ht="18.75" customHeight="1" x14ac:dyDescent="0.35">
      <c r="A8" s="458" t="s">
        <v>12</v>
      </c>
      <c r="B8" s="459">
        <v>5.4</v>
      </c>
      <c r="C8" s="459">
        <v>5.4</v>
      </c>
      <c r="D8" s="459">
        <v>5.42</v>
      </c>
      <c r="E8" s="459">
        <v>5.42</v>
      </c>
      <c r="F8" s="459">
        <v>6</v>
      </c>
      <c r="G8" s="459">
        <v>5</v>
      </c>
      <c r="H8" s="459">
        <v>3.39</v>
      </c>
      <c r="I8" s="459">
        <v>3.39</v>
      </c>
      <c r="J8" s="459">
        <v>5.1099999999999994</v>
      </c>
      <c r="K8" s="459">
        <v>5.1099999999999994</v>
      </c>
      <c r="L8" s="459">
        <v>20.04</v>
      </c>
      <c r="M8" s="459">
        <v>20.04</v>
      </c>
      <c r="N8" s="459">
        <v>22.49</v>
      </c>
      <c r="O8" s="459">
        <v>22.49</v>
      </c>
      <c r="P8" s="179">
        <v>18.29</v>
      </c>
      <c r="Q8" s="179">
        <v>18.29</v>
      </c>
      <c r="R8" s="179">
        <v>12.64</v>
      </c>
      <c r="S8" s="179">
        <v>9.64</v>
      </c>
      <c r="T8" s="179">
        <v>14.04</v>
      </c>
      <c r="U8" s="179">
        <v>13.04</v>
      </c>
      <c r="V8" s="179">
        <v>17.12</v>
      </c>
      <c r="W8" s="179">
        <v>17.12</v>
      </c>
      <c r="X8" s="587">
        <f t="shared" si="0"/>
        <v>3.0800000000000018</v>
      </c>
      <c r="Y8" s="587">
        <f t="shared" si="1"/>
        <v>4.0800000000000018</v>
      </c>
    </row>
    <row r="9" spans="1:25" s="450" customFormat="1" ht="18.75" customHeight="1" x14ac:dyDescent="0.35">
      <c r="A9" s="458" t="s">
        <v>53</v>
      </c>
      <c r="B9" s="459">
        <v>771.41000000000031</v>
      </c>
      <c r="C9" s="459">
        <v>770.41000000000031</v>
      </c>
      <c r="D9" s="459">
        <v>773.04000000000065</v>
      </c>
      <c r="E9" s="459">
        <v>771.99000000000069</v>
      </c>
      <c r="F9" s="459">
        <v>853.75999999999976</v>
      </c>
      <c r="G9" s="459">
        <v>850.74999999999977</v>
      </c>
      <c r="H9" s="459">
        <v>953.18</v>
      </c>
      <c r="I9" s="459">
        <v>950.95</v>
      </c>
      <c r="J9" s="459">
        <v>1069.94</v>
      </c>
      <c r="K9" s="459">
        <v>1067.94</v>
      </c>
      <c r="L9" s="459">
        <v>1237.3700000000006</v>
      </c>
      <c r="M9" s="459">
        <v>1222.3700000000006</v>
      </c>
      <c r="N9" s="459">
        <v>1265.32</v>
      </c>
      <c r="O9" s="459">
        <v>1222.4100000000001</v>
      </c>
      <c r="P9" s="179">
        <v>1057.43</v>
      </c>
      <c r="Q9" s="179">
        <v>1036.43</v>
      </c>
      <c r="R9" s="179">
        <v>2561.5</v>
      </c>
      <c r="S9" s="179">
        <v>1215.5</v>
      </c>
      <c r="T9" s="179">
        <v>3461.93</v>
      </c>
      <c r="U9" s="179">
        <v>2752.2599999999998</v>
      </c>
      <c r="V9" s="179">
        <v>1869.23</v>
      </c>
      <c r="W9" s="179">
        <v>1541.4</v>
      </c>
      <c r="X9" s="587">
        <f t="shared" si="0"/>
        <v>-1592.6999999999998</v>
      </c>
      <c r="Y9" s="587">
        <f t="shared" si="1"/>
        <v>-1210.8599999999997</v>
      </c>
    </row>
    <row r="10" spans="1:25" s="450" customFormat="1" ht="20.399999999999999" x14ac:dyDescent="0.35">
      <c r="A10" s="537" t="s">
        <v>80</v>
      </c>
      <c r="B10" s="459">
        <v>9775.7199999999975</v>
      </c>
      <c r="C10" s="459">
        <v>8460.369999999999</v>
      </c>
      <c r="D10" s="459">
        <v>9862.8400000000038</v>
      </c>
      <c r="E10" s="459">
        <v>8574.0500000000029</v>
      </c>
      <c r="F10" s="459">
        <v>10791.14</v>
      </c>
      <c r="G10" s="459">
        <v>9147.5</v>
      </c>
      <c r="H10" s="459">
        <v>11711.730000000003</v>
      </c>
      <c r="I10" s="459">
        <v>9628.5800000000036</v>
      </c>
      <c r="J10" s="459">
        <v>14173.17</v>
      </c>
      <c r="K10" s="459">
        <v>11524.24</v>
      </c>
      <c r="L10" s="459">
        <v>16097.940000000006</v>
      </c>
      <c r="M10" s="459">
        <v>13505.820000000005</v>
      </c>
      <c r="N10" s="459">
        <v>16168.33</v>
      </c>
      <c r="O10" s="459">
        <v>13479.98</v>
      </c>
      <c r="P10" s="179">
        <v>14463.32</v>
      </c>
      <c r="Q10" s="179">
        <v>11809.18</v>
      </c>
      <c r="R10" s="179">
        <v>19787.84</v>
      </c>
      <c r="S10" s="179">
        <v>15068</v>
      </c>
      <c r="T10" s="179">
        <v>24889.84</v>
      </c>
      <c r="U10" s="179">
        <v>21809.41</v>
      </c>
      <c r="V10" s="459">
        <v>22739.7</v>
      </c>
      <c r="W10" s="459">
        <v>20153.88</v>
      </c>
      <c r="X10" s="587">
        <f t="shared" si="0"/>
        <v>-2150.1399999999994</v>
      </c>
      <c r="Y10" s="587">
        <f t="shared" si="1"/>
        <v>-1655.5299999999988</v>
      </c>
    </row>
    <row r="11" spans="1:25" s="450" customFormat="1" ht="20.399999999999999" x14ac:dyDescent="0.35">
      <c r="A11" s="537" t="s">
        <v>81</v>
      </c>
      <c r="B11" s="459">
        <v>924.5899999999998</v>
      </c>
      <c r="C11" s="459">
        <v>835.15999999999985</v>
      </c>
      <c r="D11" s="459">
        <v>928.12</v>
      </c>
      <c r="E11" s="459">
        <v>845.61</v>
      </c>
      <c r="F11" s="459">
        <v>916.28</v>
      </c>
      <c r="G11" s="459">
        <v>845.16</v>
      </c>
      <c r="H11" s="459">
        <v>935.38999999999976</v>
      </c>
      <c r="I11" s="459">
        <v>866.22999999999979</v>
      </c>
      <c r="J11" s="459">
        <v>1140.4999999999995</v>
      </c>
      <c r="K11" s="459">
        <v>1067.0799999999995</v>
      </c>
      <c r="L11" s="459">
        <v>1396.2500000000007</v>
      </c>
      <c r="M11" s="459">
        <v>1285.0500000000006</v>
      </c>
      <c r="N11" s="459">
        <v>1475.34</v>
      </c>
      <c r="O11" s="459">
        <v>1347.72</v>
      </c>
      <c r="P11" s="179">
        <v>1428.75</v>
      </c>
      <c r="Q11" s="179">
        <v>1290.76</v>
      </c>
      <c r="R11" s="179">
        <v>2610.09</v>
      </c>
      <c r="S11" s="179">
        <v>1363.41</v>
      </c>
      <c r="T11" s="179">
        <v>2759.77</v>
      </c>
      <c r="U11" s="179">
        <v>1970.5</v>
      </c>
      <c r="V11" s="459">
        <v>1753.22</v>
      </c>
      <c r="W11" s="459">
        <v>1419.01</v>
      </c>
      <c r="X11" s="587">
        <f t="shared" si="0"/>
        <v>-1006.55</v>
      </c>
      <c r="Y11" s="587">
        <f t="shared" si="1"/>
        <v>-551.49</v>
      </c>
    </row>
    <row r="12" spans="1:25" s="450" customFormat="1" ht="20.399999999999999" x14ac:dyDescent="0.35">
      <c r="A12" s="537" t="s">
        <v>82</v>
      </c>
      <c r="B12" s="459">
        <v>1607.25</v>
      </c>
      <c r="C12" s="459">
        <v>1391.34</v>
      </c>
      <c r="D12" s="459">
        <v>1547.68</v>
      </c>
      <c r="E12" s="459">
        <v>1351.7</v>
      </c>
      <c r="F12" s="459">
        <v>1654.3699999999994</v>
      </c>
      <c r="G12" s="459">
        <v>1466.1799999999994</v>
      </c>
      <c r="H12" s="459">
        <v>2259.5299999999997</v>
      </c>
      <c r="I12" s="459">
        <v>2092.7799999999997</v>
      </c>
      <c r="J12" s="459">
        <v>2111.9799999999991</v>
      </c>
      <c r="K12" s="459">
        <v>1806.6699999999992</v>
      </c>
      <c r="L12" s="459">
        <v>2426.8900000000003</v>
      </c>
      <c r="M12" s="459">
        <v>2161.8900000000003</v>
      </c>
      <c r="N12" s="459">
        <v>2375.7199999999998</v>
      </c>
      <c r="O12" s="459">
        <v>2057.27</v>
      </c>
      <c r="P12" s="179">
        <v>2169.7600000000002</v>
      </c>
      <c r="Q12" s="179">
        <v>1736.45</v>
      </c>
      <c r="R12" s="179">
        <v>3573.53</v>
      </c>
      <c r="S12" s="179">
        <v>2430.4699999999998</v>
      </c>
      <c r="T12" s="179">
        <v>3698.15</v>
      </c>
      <c r="U12" s="179">
        <v>2874.9</v>
      </c>
      <c r="V12" s="459">
        <v>2909.09</v>
      </c>
      <c r="W12" s="459">
        <v>2379.58</v>
      </c>
      <c r="X12" s="587">
        <f t="shared" si="0"/>
        <v>-789.06</v>
      </c>
      <c r="Y12" s="587">
        <f t="shared" si="1"/>
        <v>-495.32000000000016</v>
      </c>
    </row>
    <row r="13" spans="1:25" s="450" customFormat="1" ht="20.399999999999999" x14ac:dyDescent="0.35">
      <c r="A13" s="537" t="s">
        <v>83</v>
      </c>
      <c r="B13" s="459">
        <v>254.89</v>
      </c>
      <c r="C13" s="459">
        <v>242.85</v>
      </c>
      <c r="D13" s="459">
        <v>262.32999999999993</v>
      </c>
      <c r="E13" s="459">
        <v>234.67999999999992</v>
      </c>
      <c r="F13" s="459">
        <v>267.12</v>
      </c>
      <c r="G13" s="459">
        <v>250.35</v>
      </c>
      <c r="H13" s="459">
        <v>425.53</v>
      </c>
      <c r="I13" s="459">
        <v>408.18</v>
      </c>
      <c r="J13" s="459">
        <v>351.43</v>
      </c>
      <c r="K13" s="459">
        <v>337.74</v>
      </c>
      <c r="L13" s="459">
        <v>439.57</v>
      </c>
      <c r="M13" s="459">
        <v>419.03</v>
      </c>
      <c r="N13" s="459">
        <v>432.3</v>
      </c>
      <c r="O13" s="459">
        <v>404.52</v>
      </c>
      <c r="P13" s="179">
        <v>420.57</v>
      </c>
      <c r="Q13" s="179">
        <v>380.2</v>
      </c>
      <c r="R13" s="179">
        <v>1746.07</v>
      </c>
      <c r="S13" s="179">
        <v>500.48</v>
      </c>
      <c r="T13" s="179">
        <v>989.97</v>
      </c>
      <c r="U13" s="179">
        <v>543.49</v>
      </c>
      <c r="V13" s="459">
        <v>988.27</v>
      </c>
      <c r="W13" s="459">
        <v>540.1</v>
      </c>
      <c r="X13" s="587">
        <f t="shared" si="0"/>
        <v>-1.7000000000000455</v>
      </c>
      <c r="Y13" s="587">
        <f t="shared" si="1"/>
        <v>-3.3899999999999864</v>
      </c>
    </row>
    <row r="14" spans="1:25" s="450" customFormat="1" ht="20.25" customHeight="1" x14ac:dyDescent="0.35">
      <c r="A14" s="537" t="s">
        <v>84</v>
      </c>
      <c r="B14" s="459">
        <v>43.64</v>
      </c>
      <c r="C14" s="459">
        <v>43.64</v>
      </c>
      <c r="D14" s="459">
        <v>44.17</v>
      </c>
      <c r="E14" s="459">
        <v>44.17</v>
      </c>
      <c r="F14" s="459">
        <v>41.309999999999995</v>
      </c>
      <c r="G14" s="459">
        <v>40.309999999999995</v>
      </c>
      <c r="H14" s="459">
        <v>53.09</v>
      </c>
      <c r="I14" s="459">
        <v>52.09</v>
      </c>
      <c r="J14" s="459">
        <v>73.02000000000001</v>
      </c>
      <c r="K14" s="459">
        <v>72.02000000000001</v>
      </c>
      <c r="L14" s="459">
        <v>92.55</v>
      </c>
      <c r="M14" s="459">
        <v>83.08</v>
      </c>
      <c r="N14" s="459">
        <v>80.819999999999993</v>
      </c>
      <c r="O14" s="459">
        <v>77.67</v>
      </c>
      <c r="P14" s="179">
        <v>77.209999999999994</v>
      </c>
      <c r="Q14" s="179">
        <v>72.48</v>
      </c>
      <c r="R14" s="179">
        <v>300.8</v>
      </c>
      <c r="S14" s="179">
        <v>82.81</v>
      </c>
      <c r="T14" s="179"/>
      <c r="U14" s="179"/>
      <c r="V14" s="179"/>
      <c r="W14" s="179"/>
      <c r="X14" s="587">
        <f t="shared" si="0"/>
        <v>0</v>
      </c>
      <c r="Y14" s="587">
        <f t="shared" si="1"/>
        <v>0</v>
      </c>
    </row>
    <row r="15" spans="1:25" s="450" customFormat="1" ht="20.25" customHeight="1" x14ac:dyDescent="0.35">
      <c r="A15" s="537" t="s">
        <v>85</v>
      </c>
      <c r="B15" s="459">
        <v>48.08</v>
      </c>
      <c r="C15" s="459">
        <v>47.14</v>
      </c>
      <c r="D15" s="459">
        <v>26.71</v>
      </c>
      <c r="E15" s="459">
        <v>20.97</v>
      </c>
      <c r="F15" s="459">
        <v>37.72</v>
      </c>
      <c r="G15" s="459">
        <v>26.220000000000002</v>
      </c>
      <c r="H15" s="459">
        <v>30.11</v>
      </c>
      <c r="I15" s="459">
        <v>30.11</v>
      </c>
      <c r="J15" s="459">
        <v>33.200000000000003</v>
      </c>
      <c r="K15" s="459">
        <v>27.2</v>
      </c>
      <c r="L15" s="459">
        <v>21</v>
      </c>
      <c r="M15" s="459">
        <v>19.5</v>
      </c>
      <c r="N15" s="459">
        <v>26.02</v>
      </c>
      <c r="O15" s="459">
        <v>26.02</v>
      </c>
      <c r="P15" s="179">
        <v>60.38</v>
      </c>
      <c r="Q15" s="179">
        <v>32.11</v>
      </c>
      <c r="R15" s="179">
        <v>57.64</v>
      </c>
      <c r="S15" s="179">
        <v>27.41</v>
      </c>
      <c r="T15" s="179">
        <v>746.21</v>
      </c>
      <c r="U15" s="179">
        <v>245.79</v>
      </c>
      <c r="V15" s="459">
        <v>118.99</v>
      </c>
      <c r="W15" s="459">
        <v>109.44</v>
      </c>
      <c r="X15" s="587">
        <f t="shared" si="0"/>
        <v>-627.22</v>
      </c>
      <c r="Y15" s="587">
        <f t="shared" si="1"/>
        <v>-136.35</v>
      </c>
    </row>
    <row r="16" spans="1:25" s="450" customFormat="1" ht="20.25" customHeight="1" x14ac:dyDescent="0.35">
      <c r="A16" s="537" t="s">
        <v>86</v>
      </c>
      <c r="B16" s="459">
        <v>66.22</v>
      </c>
      <c r="C16" s="459">
        <v>43.55</v>
      </c>
      <c r="D16" s="459">
        <v>93.8</v>
      </c>
      <c r="E16" s="459">
        <v>22.86</v>
      </c>
      <c r="F16" s="459">
        <v>178.61</v>
      </c>
      <c r="G16" s="459">
        <v>25.73</v>
      </c>
      <c r="H16" s="459">
        <v>67.03</v>
      </c>
      <c r="I16" s="459">
        <v>28.14</v>
      </c>
      <c r="J16" s="459">
        <v>82.659999999999982</v>
      </c>
      <c r="K16" s="459">
        <v>74.889999999999986</v>
      </c>
      <c r="L16" s="459">
        <v>80.06</v>
      </c>
      <c r="M16" s="459">
        <v>40.900000000000006</v>
      </c>
      <c r="N16" s="459">
        <v>161.65</v>
      </c>
      <c r="O16" s="459">
        <v>41.55</v>
      </c>
      <c r="P16" s="179">
        <v>209.3</v>
      </c>
      <c r="Q16" s="179">
        <v>85.1</v>
      </c>
      <c r="R16" s="179">
        <v>326.20999999999998</v>
      </c>
      <c r="S16" s="179">
        <v>59.52</v>
      </c>
      <c r="T16" s="179">
        <v>291.83</v>
      </c>
      <c r="U16" s="179">
        <v>40.28</v>
      </c>
      <c r="V16" s="459">
        <v>228.08</v>
      </c>
      <c r="W16" s="459">
        <v>36.01</v>
      </c>
      <c r="X16" s="587">
        <f t="shared" si="0"/>
        <v>-63.749999999999972</v>
      </c>
      <c r="Y16" s="587">
        <f t="shared" si="1"/>
        <v>-4.2700000000000031</v>
      </c>
    </row>
    <row r="17" spans="1:25" s="450" customFormat="1" ht="20.25" customHeight="1" x14ac:dyDescent="0.35">
      <c r="A17" s="537" t="s">
        <v>87</v>
      </c>
      <c r="B17" s="459">
        <v>6307.56</v>
      </c>
      <c r="C17" s="459">
        <v>4550.41</v>
      </c>
      <c r="D17" s="459">
        <v>6373.3700000000017</v>
      </c>
      <c r="E17" s="459">
        <v>4532.3900000000012</v>
      </c>
      <c r="F17" s="459">
        <v>6378.920000000001</v>
      </c>
      <c r="G17" s="459">
        <v>4438.0500000000011</v>
      </c>
      <c r="H17" s="459">
        <v>6891.4299999999985</v>
      </c>
      <c r="I17" s="459">
        <v>4817.5999999999985</v>
      </c>
      <c r="J17" s="459">
        <v>7177.97</v>
      </c>
      <c r="K17" s="459">
        <v>4981.24</v>
      </c>
      <c r="L17" s="459">
        <v>8084.1</v>
      </c>
      <c r="M17" s="459">
        <v>5666.6</v>
      </c>
      <c r="N17" s="459">
        <v>8191.51</v>
      </c>
      <c r="O17" s="459">
        <v>5741.98</v>
      </c>
      <c r="P17" s="179">
        <v>8377.27</v>
      </c>
      <c r="Q17" s="179">
        <v>6145.14</v>
      </c>
      <c r="R17" s="179">
        <v>14756.51</v>
      </c>
      <c r="S17" s="179">
        <v>7738.21</v>
      </c>
      <c r="T17" s="179">
        <v>16840.91</v>
      </c>
      <c r="U17" s="179">
        <v>11271.33</v>
      </c>
      <c r="V17" s="459">
        <v>16935.87</v>
      </c>
      <c r="W17" s="459">
        <v>12015.97</v>
      </c>
      <c r="X17" s="587">
        <f t="shared" si="0"/>
        <v>94.959999999999127</v>
      </c>
      <c r="Y17" s="587">
        <f t="shared" si="1"/>
        <v>744.63999999999942</v>
      </c>
    </row>
    <row r="18" spans="1:25" s="450" customFormat="1" ht="20.25" customHeight="1" x14ac:dyDescent="0.35">
      <c r="A18" s="537" t="s">
        <v>88</v>
      </c>
      <c r="B18" s="459">
        <v>106.75</v>
      </c>
      <c r="C18" s="459">
        <v>69.38</v>
      </c>
      <c r="D18" s="459">
        <v>91.62</v>
      </c>
      <c r="E18" s="459">
        <v>91.62</v>
      </c>
      <c r="F18" s="459">
        <v>215.14</v>
      </c>
      <c r="G18" s="459">
        <v>130.22</v>
      </c>
      <c r="H18" s="459">
        <v>257.06000000000006</v>
      </c>
      <c r="I18" s="459">
        <v>186.12000000000003</v>
      </c>
      <c r="J18" s="459">
        <v>180.27</v>
      </c>
      <c r="K18" s="459">
        <v>157.13999999999999</v>
      </c>
      <c r="L18" s="459">
        <v>139.96</v>
      </c>
      <c r="M18" s="459">
        <v>129.86000000000001</v>
      </c>
      <c r="N18" s="459">
        <v>227.27</v>
      </c>
      <c r="O18" s="459">
        <v>200.27</v>
      </c>
      <c r="P18" s="179">
        <v>275.39999999999998</v>
      </c>
      <c r="Q18" s="179">
        <v>214.03</v>
      </c>
      <c r="R18" s="179">
        <v>1009.76</v>
      </c>
      <c r="S18" s="179">
        <v>226.28</v>
      </c>
      <c r="T18" s="179">
        <v>781.61</v>
      </c>
      <c r="U18" s="179">
        <v>160.31</v>
      </c>
      <c r="V18" s="459">
        <v>779.14</v>
      </c>
      <c r="W18" s="459">
        <v>176.77</v>
      </c>
      <c r="X18" s="587">
        <f t="shared" si="0"/>
        <v>-2.4700000000000273</v>
      </c>
      <c r="Y18" s="587">
        <f t="shared" si="1"/>
        <v>16.460000000000008</v>
      </c>
    </row>
    <row r="19" spans="1:25" s="450" customFormat="1" ht="20.25" customHeight="1" x14ac:dyDescent="0.35">
      <c r="A19" s="537" t="s">
        <v>89</v>
      </c>
      <c r="B19" s="459">
        <v>3750.9100000000003</v>
      </c>
      <c r="C19" s="459">
        <v>2374.5100000000007</v>
      </c>
      <c r="D19" s="459">
        <v>3558.05</v>
      </c>
      <c r="E19" s="459">
        <v>2217.3700000000003</v>
      </c>
      <c r="F19" s="459">
        <v>3558.889999999999</v>
      </c>
      <c r="G19" s="459">
        <v>2101.6699999999987</v>
      </c>
      <c r="H19" s="459">
        <v>3578.7700000000004</v>
      </c>
      <c r="I19" s="459">
        <v>2061.3900000000003</v>
      </c>
      <c r="J19" s="459">
        <v>3526.24</v>
      </c>
      <c r="K19" s="459">
        <v>2031.3300000000004</v>
      </c>
      <c r="L19" s="459">
        <v>3491.1700000000005</v>
      </c>
      <c r="M19" s="459">
        <v>2048.9600000000005</v>
      </c>
      <c r="N19" s="459">
        <v>3508.52</v>
      </c>
      <c r="O19" s="459">
        <v>1614.96</v>
      </c>
      <c r="P19" s="179">
        <v>3909.72</v>
      </c>
      <c r="Q19" s="179">
        <v>2600.98</v>
      </c>
      <c r="R19" s="179">
        <v>18636.12</v>
      </c>
      <c r="S19" s="179">
        <v>2732.98</v>
      </c>
      <c r="T19" s="179">
        <v>13982.42</v>
      </c>
      <c r="U19" s="179">
        <v>4230.84</v>
      </c>
      <c r="V19" s="459">
        <v>10759.42</v>
      </c>
      <c r="W19" s="459">
        <v>3782.25</v>
      </c>
      <c r="X19" s="587">
        <f t="shared" si="0"/>
        <v>-3223</v>
      </c>
      <c r="Y19" s="587">
        <f t="shared" si="1"/>
        <v>-448.59000000000015</v>
      </c>
    </row>
    <row r="20" spans="1:25" s="450" customFormat="1" ht="20.25" customHeight="1" x14ac:dyDescent="0.35">
      <c r="A20" s="537" t="s">
        <v>90</v>
      </c>
      <c r="B20" s="459">
        <v>579.11000000000013</v>
      </c>
      <c r="C20" s="459">
        <v>502.31000000000006</v>
      </c>
      <c r="D20" s="459">
        <v>506.02</v>
      </c>
      <c r="E20" s="459">
        <v>486.2</v>
      </c>
      <c r="F20" s="459">
        <v>340.79</v>
      </c>
      <c r="G20" s="459">
        <v>322.78999999999996</v>
      </c>
      <c r="H20" s="459">
        <v>172.31999999999996</v>
      </c>
      <c r="I20" s="459">
        <v>166.27999999999997</v>
      </c>
      <c r="J20" s="459">
        <v>231.48</v>
      </c>
      <c r="K20" s="459">
        <v>209.65000000000003</v>
      </c>
      <c r="L20" s="459">
        <v>162.18</v>
      </c>
      <c r="M20" s="459">
        <v>130.84</v>
      </c>
      <c r="N20" s="459">
        <v>28.29</v>
      </c>
      <c r="O20" s="459">
        <v>22.42</v>
      </c>
      <c r="P20" s="179">
        <v>17.329999999999998</v>
      </c>
      <c r="Q20" s="179">
        <v>15</v>
      </c>
      <c r="R20" s="179">
        <v>114.72</v>
      </c>
      <c r="S20" s="179">
        <v>83.72</v>
      </c>
      <c r="T20" s="179">
        <v>535.21</v>
      </c>
      <c r="U20" s="179">
        <v>175.84</v>
      </c>
      <c r="V20" s="459">
        <v>80.77</v>
      </c>
      <c r="W20" s="459">
        <v>48.49</v>
      </c>
      <c r="X20" s="587">
        <f t="shared" si="0"/>
        <v>-454.44000000000005</v>
      </c>
      <c r="Y20" s="587">
        <f t="shared" si="1"/>
        <v>-127.35</v>
      </c>
    </row>
    <row r="21" spans="1:25" s="450" customFormat="1" ht="16.5" customHeight="1" x14ac:dyDescent="0.4">
      <c r="A21" s="460" t="s">
        <v>30</v>
      </c>
      <c r="B21" s="461">
        <v>31199.170000000006</v>
      </c>
      <c r="C21" s="461">
        <v>26291.17</v>
      </c>
      <c r="D21" s="461">
        <v>31398.660000000003</v>
      </c>
      <c r="E21" s="461">
        <v>26521.270000000008</v>
      </c>
      <c r="F21" s="461">
        <v>33066.1</v>
      </c>
      <c r="G21" s="461">
        <v>27470.060000000005</v>
      </c>
      <c r="H21" s="461">
        <v>35943.729999999996</v>
      </c>
      <c r="I21" s="461">
        <v>29890.159999999996</v>
      </c>
      <c r="J21" s="461">
        <v>39124.36</v>
      </c>
      <c r="K21" s="461">
        <v>32328.639999999999</v>
      </c>
      <c r="L21" s="461">
        <v>43141.990000000005</v>
      </c>
      <c r="M21" s="461">
        <v>36168.850000000006</v>
      </c>
      <c r="N21" s="461">
        <v>42340.38</v>
      </c>
      <c r="O21" s="461">
        <v>34555.06</v>
      </c>
      <c r="P21" s="462">
        <v>38966.15</v>
      </c>
      <c r="Q21" s="462">
        <v>31896.57</v>
      </c>
      <c r="R21" s="462">
        <v>73831.92</v>
      </c>
      <c r="S21" s="462">
        <v>37903.42</v>
      </c>
      <c r="T21" s="462">
        <v>76812.990000000005</v>
      </c>
      <c r="U21" s="462">
        <v>52845.81</v>
      </c>
      <c r="V21" s="462">
        <v>66823.429999999993</v>
      </c>
      <c r="W21" s="462">
        <v>49299.28</v>
      </c>
      <c r="X21" s="587">
        <f t="shared" si="0"/>
        <v>-9989.5600000000122</v>
      </c>
      <c r="Y21" s="587">
        <f t="shared" si="1"/>
        <v>-3546.5299999999988</v>
      </c>
    </row>
    <row r="22" spans="1:25" s="450" customFormat="1" ht="11.4" x14ac:dyDescent="0.4">
      <c r="A22" s="463" t="s">
        <v>436</v>
      </c>
    </row>
    <row r="23" spans="1:25" x14ac:dyDescent="0.4">
      <c r="A23" s="6" t="s">
        <v>32</v>
      </c>
    </row>
    <row r="25" spans="1:25" x14ac:dyDescent="0.4">
      <c r="U25" s="586">
        <f>U21-S21</f>
        <v>14942.39</v>
      </c>
      <c r="W25" s="586">
        <f>W21-U21</f>
        <v>-3546.5299999999988</v>
      </c>
    </row>
    <row r="26" spans="1:25" x14ac:dyDescent="0.4">
      <c r="A26" s="828" t="s">
        <v>0</v>
      </c>
      <c r="B26" s="828">
        <v>2012</v>
      </c>
      <c r="C26" s="828"/>
      <c r="D26" s="828">
        <v>2022</v>
      </c>
      <c r="E26" s="828"/>
      <c r="U26" s="61">
        <f>U25/S21*100</f>
        <v>39.422273768435673</v>
      </c>
      <c r="W26" s="61">
        <f>W25*100/U21</f>
        <v>-6.7110902453761216</v>
      </c>
    </row>
    <row r="27" spans="1:25" ht="20.399999999999999" x14ac:dyDescent="0.4">
      <c r="A27" s="828"/>
      <c r="B27" s="442" t="s">
        <v>195</v>
      </c>
      <c r="C27" s="442" t="s">
        <v>196</v>
      </c>
      <c r="D27" s="442" t="s">
        <v>195</v>
      </c>
      <c r="E27" s="442" t="s">
        <v>196</v>
      </c>
    </row>
    <row r="28" spans="1:25" x14ac:dyDescent="0.4">
      <c r="A28" s="458" t="s">
        <v>10</v>
      </c>
      <c r="B28" s="459">
        <v>6845.7900000000036</v>
      </c>
      <c r="C28" s="459">
        <v>6842.850000000004</v>
      </c>
      <c r="D28" s="459">
        <v>7297.35</v>
      </c>
      <c r="E28" s="459">
        <v>6765.08</v>
      </c>
    </row>
    <row r="29" spans="1:25" x14ac:dyDescent="0.4">
      <c r="A29" s="458" t="s">
        <v>11</v>
      </c>
      <c r="B29" s="459">
        <v>111.85000000000002</v>
      </c>
      <c r="C29" s="459">
        <v>111.85000000000002</v>
      </c>
      <c r="D29" s="459">
        <v>347.18</v>
      </c>
      <c r="E29" s="459">
        <v>314.18</v>
      </c>
    </row>
    <row r="30" spans="1:25" x14ac:dyDescent="0.4">
      <c r="A30" s="458" t="s">
        <v>12</v>
      </c>
      <c r="B30" s="459">
        <v>5.4</v>
      </c>
      <c r="C30" s="459">
        <v>5.4</v>
      </c>
      <c r="D30" s="459">
        <v>17.12</v>
      </c>
      <c r="E30" s="459">
        <v>17.12</v>
      </c>
    </row>
    <row r="31" spans="1:25" ht="24" customHeight="1" x14ac:dyDescent="0.4">
      <c r="A31" s="536" t="s">
        <v>399</v>
      </c>
      <c r="B31" s="459">
        <v>771.41000000000031</v>
      </c>
      <c r="C31" s="459">
        <v>770.41000000000031</v>
      </c>
      <c r="D31" s="534">
        <v>1869.23</v>
      </c>
      <c r="E31" s="534">
        <v>1541.4</v>
      </c>
    </row>
    <row r="32" spans="1:25" x14ac:dyDescent="0.4">
      <c r="A32" s="533" t="s">
        <v>13</v>
      </c>
      <c r="B32" s="459"/>
      <c r="C32" s="459"/>
      <c r="D32" s="459">
        <v>368.9</v>
      </c>
      <c r="E32" s="459">
        <v>268.89999999999998</v>
      </c>
    </row>
    <row r="33" spans="1:5" x14ac:dyDescent="0.4">
      <c r="A33" s="533" t="s">
        <v>14</v>
      </c>
      <c r="B33" s="459"/>
      <c r="C33" s="459"/>
      <c r="D33" s="459">
        <v>634.16</v>
      </c>
      <c r="E33" s="459">
        <v>558.33000000000004</v>
      </c>
    </row>
    <row r="34" spans="1:5" x14ac:dyDescent="0.4">
      <c r="A34" s="533" t="s">
        <v>15</v>
      </c>
      <c r="B34" s="459"/>
      <c r="C34" s="459"/>
      <c r="D34" s="459">
        <v>16.8</v>
      </c>
      <c r="E34" s="459">
        <v>5.8</v>
      </c>
    </row>
    <row r="35" spans="1:5" x14ac:dyDescent="0.4">
      <c r="A35" s="533" t="s">
        <v>16</v>
      </c>
      <c r="B35" s="459"/>
      <c r="C35" s="459"/>
      <c r="D35" s="459">
        <v>59.45</v>
      </c>
      <c r="E35" s="459">
        <v>33.450000000000003</v>
      </c>
    </row>
    <row r="36" spans="1:5" x14ac:dyDescent="0.4">
      <c r="A36" s="533" t="s">
        <v>17</v>
      </c>
      <c r="B36" s="459"/>
      <c r="C36" s="459"/>
      <c r="D36" s="459">
        <v>789.92</v>
      </c>
      <c r="E36" s="459">
        <v>674.92</v>
      </c>
    </row>
    <row r="37" spans="1:5" ht="20.7" x14ac:dyDescent="0.4">
      <c r="A37" s="535" t="s">
        <v>80</v>
      </c>
      <c r="B37" s="459">
        <v>9775.7199999999975</v>
      </c>
      <c r="C37" s="459">
        <v>8460.369999999999</v>
      </c>
      <c r="D37" s="459">
        <v>22739.7</v>
      </c>
      <c r="E37" s="459">
        <v>20153.88</v>
      </c>
    </row>
    <row r="38" spans="1:5" ht="20.7" x14ac:dyDescent="0.4">
      <c r="A38" s="535" t="s">
        <v>81</v>
      </c>
      <c r="B38" s="459">
        <v>254.89</v>
      </c>
      <c r="C38" s="459">
        <v>242.85</v>
      </c>
      <c r="D38" s="459">
        <v>1753.22</v>
      </c>
      <c r="E38" s="459">
        <v>1419.01</v>
      </c>
    </row>
    <row r="39" spans="1:5" ht="20.7" x14ac:dyDescent="0.4">
      <c r="A39" s="535" t="s">
        <v>82</v>
      </c>
      <c r="B39" s="459">
        <v>924.5899999999998</v>
      </c>
      <c r="C39" s="459">
        <v>835.15999999999985</v>
      </c>
      <c r="D39" s="459">
        <v>2909.09</v>
      </c>
      <c r="E39" s="459">
        <v>2379.58</v>
      </c>
    </row>
    <row r="40" spans="1:5" ht="20.7" x14ac:dyDescent="0.4">
      <c r="A40" s="535" t="s">
        <v>83</v>
      </c>
      <c r="B40" s="459">
        <v>1607.25</v>
      </c>
      <c r="C40" s="459">
        <v>1391.34</v>
      </c>
      <c r="D40" s="459">
        <v>988.27</v>
      </c>
      <c r="E40" s="459">
        <v>540.1</v>
      </c>
    </row>
    <row r="41" spans="1:5" x14ac:dyDescent="0.4">
      <c r="A41" s="535" t="s">
        <v>85</v>
      </c>
      <c r="B41" s="459">
        <v>43.64</v>
      </c>
      <c r="C41" s="459">
        <v>43.64</v>
      </c>
      <c r="D41" s="459">
        <v>118.99</v>
      </c>
      <c r="E41" s="459">
        <v>109.44</v>
      </c>
    </row>
    <row r="42" spans="1:5" x14ac:dyDescent="0.4">
      <c r="A42" s="535" t="s">
        <v>86</v>
      </c>
      <c r="B42" s="459">
        <v>48.08</v>
      </c>
      <c r="C42" s="459">
        <v>47.14</v>
      </c>
      <c r="D42" s="459">
        <v>228.08</v>
      </c>
      <c r="E42" s="459">
        <v>36.01</v>
      </c>
    </row>
    <row r="43" spans="1:5" x14ac:dyDescent="0.4">
      <c r="A43" s="535" t="s">
        <v>87</v>
      </c>
      <c r="B43" s="459">
        <v>66.22</v>
      </c>
      <c r="C43" s="459">
        <v>43.55</v>
      </c>
      <c r="D43" s="459">
        <v>16935.87</v>
      </c>
      <c r="E43" s="459">
        <v>12015.97</v>
      </c>
    </row>
    <row r="44" spans="1:5" ht="20.7" x14ac:dyDescent="0.4">
      <c r="A44" s="535" t="s">
        <v>88</v>
      </c>
      <c r="B44" s="459">
        <v>6307.56</v>
      </c>
      <c r="C44" s="459">
        <v>4550.41</v>
      </c>
      <c r="D44" s="459">
        <v>779.14</v>
      </c>
      <c r="E44" s="459">
        <v>176.77</v>
      </c>
    </row>
    <row r="45" spans="1:5" x14ac:dyDescent="0.4">
      <c r="A45" s="535" t="s">
        <v>89</v>
      </c>
      <c r="B45" s="459">
        <v>106.75</v>
      </c>
      <c r="C45" s="459">
        <v>69.38</v>
      </c>
      <c r="D45" s="459">
        <v>10759.42</v>
      </c>
      <c r="E45" s="459">
        <v>3782.25</v>
      </c>
    </row>
    <row r="46" spans="1:5" x14ac:dyDescent="0.4">
      <c r="A46" s="535" t="s">
        <v>90</v>
      </c>
      <c r="B46" s="459">
        <v>3750.9100000000003</v>
      </c>
      <c r="C46" s="459">
        <v>2374.5100000000007</v>
      </c>
      <c r="D46" s="459">
        <v>80.77</v>
      </c>
      <c r="E46" s="459">
        <v>48.49</v>
      </c>
    </row>
    <row r="47" spans="1:5" x14ac:dyDescent="0.4">
      <c r="A47" s="460" t="s">
        <v>30</v>
      </c>
      <c r="B47" s="461">
        <v>31199.170000000006</v>
      </c>
      <c r="C47" s="461">
        <v>26291.17</v>
      </c>
      <c r="D47" s="461">
        <v>66823.429999999993</v>
      </c>
      <c r="E47" s="461">
        <v>49299.28</v>
      </c>
    </row>
  </sheetData>
  <mergeCells count="15">
    <mergeCell ref="V4:W4"/>
    <mergeCell ref="T4:U4"/>
    <mergeCell ref="F4:G4"/>
    <mergeCell ref="H4:I4"/>
    <mergeCell ref="P4:Q4"/>
    <mergeCell ref="R4:S4"/>
    <mergeCell ref="J4:K4"/>
    <mergeCell ref="L4:M4"/>
    <mergeCell ref="N4:O4"/>
    <mergeCell ref="A26:A27"/>
    <mergeCell ref="B26:C26"/>
    <mergeCell ref="D26:E26"/>
    <mergeCell ref="A4:A5"/>
    <mergeCell ref="B4:C4"/>
    <mergeCell ref="D4:E4"/>
  </mergeCells>
  <pageMargins left="0.7" right="0.7" top="0.75" bottom="0.75" header="0.3" footer="0.3"/>
  <pageSetup orientation="portrait" r:id="rId1"/>
  <headerFooter alignWithMargins="0">
    <oddFooter>&amp;RFonte: Tab. 2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L29"/>
  <sheetViews>
    <sheetView workbookViewId="0">
      <selection activeCell="A3" sqref="A3:L26"/>
    </sheetView>
  </sheetViews>
  <sheetFormatPr defaultColWidth="8.83203125" defaultRowHeight="12.3" x14ac:dyDescent="0.4"/>
  <cols>
    <col min="1" max="1" width="32.1640625" style="334" customWidth="1"/>
    <col min="2" max="2" width="0.1640625" style="334" customWidth="1"/>
    <col min="3" max="10" width="10.1640625" style="334" customWidth="1"/>
    <col min="11" max="246" width="8.83203125" style="334"/>
    <col min="247" max="247" width="3" style="334" customWidth="1"/>
    <col min="248" max="248" width="29.44140625" style="334" customWidth="1"/>
    <col min="249" max="249" width="14.44140625" style="334" customWidth="1"/>
    <col min="250" max="250" width="10.44140625" style="334" bestFit="1" customWidth="1"/>
    <col min="251" max="251" width="11.1640625" style="334" customWidth="1"/>
    <col min="252" max="502" width="8.83203125" style="334"/>
    <col min="503" max="503" width="3" style="334" customWidth="1"/>
    <col min="504" max="504" width="29.44140625" style="334" customWidth="1"/>
    <col min="505" max="505" width="14.44140625" style="334" customWidth="1"/>
    <col min="506" max="506" width="10.44140625" style="334" bestFit="1" customWidth="1"/>
    <col min="507" max="507" width="11.1640625" style="334" customWidth="1"/>
    <col min="508" max="758" width="8.83203125" style="334"/>
    <col min="759" max="759" width="3" style="334" customWidth="1"/>
    <col min="760" max="760" width="29.44140625" style="334" customWidth="1"/>
    <col min="761" max="761" width="14.44140625" style="334" customWidth="1"/>
    <col min="762" max="762" width="10.44140625" style="334" bestFit="1" customWidth="1"/>
    <col min="763" max="763" width="11.1640625" style="334" customWidth="1"/>
    <col min="764" max="1014" width="8.83203125" style="334"/>
    <col min="1015" max="1015" width="3" style="334" customWidth="1"/>
    <col min="1016" max="1016" width="29.44140625" style="334" customWidth="1"/>
    <col min="1017" max="1017" width="14.44140625" style="334" customWidth="1"/>
    <col min="1018" max="1018" width="10.44140625" style="334" bestFit="1" customWidth="1"/>
    <col min="1019" max="1019" width="11.1640625" style="334" customWidth="1"/>
    <col min="1020" max="1270" width="8.83203125" style="334"/>
    <col min="1271" max="1271" width="3" style="334" customWidth="1"/>
    <col min="1272" max="1272" width="29.44140625" style="334" customWidth="1"/>
    <col min="1273" max="1273" width="14.44140625" style="334" customWidth="1"/>
    <col min="1274" max="1274" width="10.44140625" style="334" bestFit="1" customWidth="1"/>
    <col min="1275" max="1275" width="11.1640625" style="334" customWidth="1"/>
    <col min="1276" max="1526" width="8.83203125" style="334"/>
    <col min="1527" max="1527" width="3" style="334" customWidth="1"/>
    <col min="1528" max="1528" width="29.44140625" style="334" customWidth="1"/>
    <col min="1529" max="1529" width="14.44140625" style="334" customWidth="1"/>
    <col min="1530" max="1530" width="10.44140625" style="334" bestFit="1" customWidth="1"/>
    <col min="1531" max="1531" width="11.1640625" style="334" customWidth="1"/>
    <col min="1532" max="1782" width="8.83203125" style="334"/>
    <col min="1783" max="1783" width="3" style="334" customWidth="1"/>
    <col min="1784" max="1784" width="29.44140625" style="334" customWidth="1"/>
    <col min="1785" max="1785" width="14.44140625" style="334" customWidth="1"/>
    <col min="1786" max="1786" width="10.44140625" style="334" bestFit="1" customWidth="1"/>
    <col min="1787" max="1787" width="11.1640625" style="334" customWidth="1"/>
    <col min="1788" max="2038" width="8.83203125" style="334"/>
    <col min="2039" max="2039" width="3" style="334" customWidth="1"/>
    <col min="2040" max="2040" width="29.44140625" style="334" customWidth="1"/>
    <col min="2041" max="2041" width="14.44140625" style="334" customWidth="1"/>
    <col min="2042" max="2042" width="10.44140625" style="334" bestFit="1" customWidth="1"/>
    <col min="2043" max="2043" width="11.1640625" style="334" customWidth="1"/>
    <col min="2044" max="2294" width="8.83203125" style="334"/>
    <col min="2295" max="2295" width="3" style="334" customWidth="1"/>
    <col min="2296" max="2296" width="29.44140625" style="334" customWidth="1"/>
    <col min="2297" max="2297" width="14.44140625" style="334" customWidth="1"/>
    <col min="2298" max="2298" width="10.44140625" style="334" bestFit="1" customWidth="1"/>
    <col min="2299" max="2299" width="11.1640625" style="334" customWidth="1"/>
    <col min="2300" max="2550" width="8.83203125" style="334"/>
    <col min="2551" max="2551" width="3" style="334" customWidth="1"/>
    <col min="2552" max="2552" width="29.44140625" style="334" customWidth="1"/>
    <col min="2553" max="2553" width="14.44140625" style="334" customWidth="1"/>
    <col min="2554" max="2554" width="10.44140625" style="334" bestFit="1" customWidth="1"/>
    <col min="2555" max="2555" width="11.1640625" style="334" customWidth="1"/>
    <col min="2556" max="2806" width="8.83203125" style="334"/>
    <col min="2807" max="2807" width="3" style="334" customWidth="1"/>
    <col min="2808" max="2808" width="29.44140625" style="334" customWidth="1"/>
    <col min="2809" max="2809" width="14.44140625" style="334" customWidth="1"/>
    <col min="2810" max="2810" width="10.44140625" style="334" bestFit="1" customWidth="1"/>
    <col min="2811" max="2811" width="11.1640625" style="334" customWidth="1"/>
    <col min="2812" max="3062" width="8.83203125" style="334"/>
    <col min="3063" max="3063" width="3" style="334" customWidth="1"/>
    <col min="3064" max="3064" width="29.44140625" style="334" customWidth="1"/>
    <col min="3065" max="3065" width="14.44140625" style="334" customWidth="1"/>
    <col min="3066" max="3066" width="10.44140625" style="334" bestFit="1" customWidth="1"/>
    <col min="3067" max="3067" width="11.1640625" style="334" customWidth="1"/>
    <col min="3068" max="3318" width="8.83203125" style="334"/>
    <col min="3319" max="3319" width="3" style="334" customWidth="1"/>
    <col min="3320" max="3320" width="29.44140625" style="334" customWidth="1"/>
    <col min="3321" max="3321" width="14.44140625" style="334" customWidth="1"/>
    <col min="3322" max="3322" width="10.44140625" style="334" bestFit="1" customWidth="1"/>
    <col min="3323" max="3323" width="11.1640625" style="334" customWidth="1"/>
    <col min="3324" max="3574" width="8.83203125" style="334"/>
    <col min="3575" max="3575" width="3" style="334" customWidth="1"/>
    <col min="3576" max="3576" width="29.44140625" style="334" customWidth="1"/>
    <col min="3577" max="3577" width="14.44140625" style="334" customWidth="1"/>
    <col min="3578" max="3578" width="10.44140625" style="334" bestFit="1" customWidth="1"/>
    <col min="3579" max="3579" width="11.1640625" style="334" customWidth="1"/>
    <col min="3580" max="3830" width="8.83203125" style="334"/>
    <col min="3831" max="3831" width="3" style="334" customWidth="1"/>
    <col min="3832" max="3832" width="29.44140625" style="334" customWidth="1"/>
    <col min="3833" max="3833" width="14.44140625" style="334" customWidth="1"/>
    <col min="3834" max="3834" width="10.44140625" style="334" bestFit="1" customWidth="1"/>
    <col min="3835" max="3835" width="11.1640625" style="334" customWidth="1"/>
    <col min="3836" max="4086" width="8.83203125" style="334"/>
    <col min="4087" max="4087" width="3" style="334" customWidth="1"/>
    <col min="4088" max="4088" width="29.44140625" style="334" customWidth="1"/>
    <col min="4089" max="4089" width="14.44140625" style="334" customWidth="1"/>
    <col min="4090" max="4090" width="10.44140625" style="334" bestFit="1" customWidth="1"/>
    <col min="4091" max="4091" width="11.1640625" style="334" customWidth="1"/>
    <col min="4092" max="4342" width="8.83203125" style="334"/>
    <col min="4343" max="4343" width="3" style="334" customWidth="1"/>
    <col min="4344" max="4344" width="29.44140625" style="334" customWidth="1"/>
    <col min="4345" max="4345" width="14.44140625" style="334" customWidth="1"/>
    <col min="4346" max="4346" width="10.44140625" style="334" bestFit="1" customWidth="1"/>
    <col min="4347" max="4347" width="11.1640625" style="334" customWidth="1"/>
    <col min="4348" max="4598" width="8.83203125" style="334"/>
    <col min="4599" max="4599" width="3" style="334" customWidth="1"/>
    <col min="4600" max="4600" width="29.44140625" style="334" customWidth="1"/>
    <col min="4601" max="4601" width="14.44140625" style="334" customWidth="1"/>
    <col min="4602" max="4602" width="10.44140625" style="334" bestFit="1" customWidth="1"/>
    <col min="4603" max="4603" width="11.1640625" style="334" customWidth="1"/>
    <col min="4604" max="4854" width="8.83203125" style="334"/>
    <col min="4855" max="4855" width="3" style="334" customWidth="1"/>
    <col min="4856" max="4856" width="29.44140625" style="334" customWidth="1"/>
    <col min="4857" max="4857" width="14.44140625" style="334" customWidth="1"/>
    <col min="4858" max="4858" width="10.44140625" style="334" bestFit="1" customWidth="1"/>
    <col min="4859" max="4859" width="11.1640625" style="334" customWidth="1"/>
    <col min="4860" max="5110" width="8.83203125" style="334"/>
    <col min="5111" max="5111" width="3" style="334" customWidth="1"/>
    <col min="5112" max="5112" width="29.44140625" style="334" customWidth="1"/>
    <col min="5113" max="5113" width="14.44140625" style="334" customWidth="1"/>
    <col min="5114" max="5114" width="10.44140625" style="334" bestFit="1" customWidth="1"/>
    <col min="5115" max="5115" width="11.1640625" style="334" customWidth="1"/>
    <col min="5116" max="5366" width="8.83203125" style="334"/>
    <col min="5367" max="5367" width="3" style="334" customWidth="1"/>
    <col min="5368" max="5368" width="29.44140625" style="334" customWidth="1"/>
    <col min="5369" max="5369" width="14.44140625" style="334" customWidth="1"/>
    <col min="5370" max="5370" width="10.44140625" style="334" bestFit="1" customWidth="1"/>
    <col min="5371" max="5371" width="11.1640625" style="334" customWidth="1"/>
    <col min="5372" max="5622" width="8.83203125" style="334"/>
    <col min="5623" max="5623" width="3" style="334" customWidth="1"/>
    <col min="5624" max="5624" width="29.44140625" style="334" customWidth="1"/>
    <col min="5625" max="5625" width="14.44140625" style="334" customWidth="1"/>
    <col min="5626" max="5626" width="10.44140625" style="334" bestFit="1" customWidth="1"/>
    <col min="5627" max="5627" width="11.1640625" style="334" customWidth="1"/>
    <col min="5628" max="5878" width="8.83203125" style="334"/>
    <col min="5879" max="5879" width="3" style="334" customWidth="1"/>
    <col min="5880" max="5880" width="29.44140625" style="334" customWidth="1"/>
    <col min="5881" max="5881" width="14.44140625" style="334" customWidth="1"/>
    <col min="5882" max="5882" width="10.44140625" style="334" bestFit="1" customWidth="1"/>
    <col min="5883" max="5883" width="11.1640625" style="334" customWidth="1"/>
    <col min="5884" max="6134" width="8.83203125" style="334"/>
    <col min="6135" max="6135" width="3" style="334" customWidth="1"/>
    <col min="6136" max="6136" width="29.44140625" style="334" customWidth="1"/>
    <col min="6137" max="6137" width="14.44140625" style="334" customWidth="1"/>
    <col min="6138" max="6138" width="10.44140625" style="334" bestFit="1" customWidth="1"/>
    <col min="6139" max="6139" width="11.1640625" style="334" customWidth="1"/>
    <col min="6140" max="6390" width="8.83203125" style="334"/>
    <col min="6391" max="6391" width="3" style="334" customWidth="1"/>
    <col min="6392" max="6392" width="29.44140625" style="334" customWidth="1"/>
    <col min="6393" max="6393" width="14.44140625" style="334" customWidth="1"/>
    <col min="6394" max="6394" width="10.44140625" style="334" bestFit="1" customWidth="1"/>
    <col min="6395" max="6395" width="11.1640625" style="334" customWidth="1"/>
    <col min="6396" max="6646" width="8.83203125" style="334"/>
    <col min="6647" max="6647" width="3" style="334" customWidth="1"/>
    <col min="6648" max="6648" width="29.44140625" style="334" customWidth="1"/>
    <col min="6649" max="6649" width="14.44140625" style="334" customWidth="1"/>
    <col min="6650" max="6650" width="10.44140625" style="334" bestFit="1" customWidth="1"/>
    <col min="6651" max="6651" width="11.1640625" style="334" customWidth="1"/>
    <col min="6652" max="6902" width="8.83203125" style="334"/>
    <col min="6903" max="6903" width="3" style="334" customWidth="1"/>
    <col min="6904" max="6904" width="29.44140625" style="334" customWidth="1"/>
    <col min="6905" max="6905" width="14.44140625" style="334" customWidth="1"/>
    <col min="6906" max="6906" width="10.44140625" style="334" bestFit="1" customWidth="1"/>
    <col min="6907" max="6907" width="11.1640625" style="334" customWidth="1"/>
    <col min="6908" max="7158" width="8.83203125" style="334"/>
    <col min="7159" max="7159" width="3" style="334" customWidth="1"/>
    <col min="7160" max="7160" width="29.44140625" style="334" customWidth="1"/>
    <col min="7161" max="7161" width="14.44140625" style="334" customWidth="1"/>
    <col min="7162" max="7162" width="10.44140625" style="334" bestFit="1" customWidth="1"/>
    <col min="7163" max="7163" width="11.1640625" style="334" customWidth="1"/>
    <col min="7164" max="7414" width="8.83203125" style="334"/>
    <col min="7415" max="7415" width="3" style="334" customWidth="1"/>
    <col min="7416" max="7416" width="29.44140625" style="334" customWidth="1"/>
    <col min="7417" max="7417" width="14.44140625" style="334" customWidth="1"/>
    <col min="7418" max="7418" width="10.44140625" style="334" bestFit="1" customWidth="1"/>
    <col min="7419" max="7419" width="11.1640625" style="334" customWidth="1"/>
    <col min="7420" max="7670" width="8.83203125" style="334"/>
    <col min="7671" max="7671" width="3" style="334" customWidth="1"/>
    <col min="7672" max="7672" width="29.44140625" style="334" customWidth="1"/>
    <col min="7673" max="7673" width="14.44140625" style="334" customWidth="1"/>
    <col min="7674" max="7674" width="10.44140625" style="334" bestFit="1" customWidth="1"/>
    <col min="7675" max="7675" width="11.1640625" style="334" customWidth="1"/>
    <col min="7676" max="7926" width="8.83203125" style="334"/>
    <col min="7927" max="7927" width="3" style="334" customWidth="1"/>
    <col min="7928" max="7928" width="29.44140625" style="334" customWidth="1"/>
    <col min="7929" max="7929" width="14.44140625" style="334" customWidth="1"/>
    <col min="7930" max="7930" width="10.44140625" style="334" bestFit="1" customWidth="1"/>
    <col min="7931" max="7931" width="11.1640625" style="334" customWidth="1"/>
    <col min="7932" max="8182" width="8.83203125" style="334"/>
    <col min="8183" max="8183" width="3" style="334" customWidth="1"/>
    <col min="8184" max="8184" width="29.44140625" style="334" customWidth="1"/>
    <col min="8185" max="8185" width="14.44140625" style="334" customWidth="1"/>
    <col min="8186" max="8186" width="10.44140625" style="334" bestFit="1" customWidth="1"/>
    <col min="8187" max="8187" width="11.1640625" style="334" customWidth="1"/>
    <col min="8188" max="8438" width="8.83203125" style="334"/>
    <col min="8439" max="8439" width="3" style="334" customWidth="1"/>
    <col min="8440" max="8440" width="29.44140625" style="334" customWidth="1"/>
    <col min="8441" max="8441" width="14.44140625" style="334" customWidth="1"/>
    <col min="8442" max="8442" width="10.44140625" style="334" bestFit="1" customWidth="1"/>
    <col min="8443" max="8443" width="11.1640625" style="334" customWidth="1"/>
    <col min="8444" max="8694" width="8.83203125" style="334"/>
    <col min="8695" max="8695" width="3" style="334" customWidth="1"/>
    <col min="8696" max="8696" width="29.44140625" style="334" customWidth="1"/>
    <col min="8697" max="8697" width="14.44140625" style="334" customWidth="1"/>
    <col min="8698" max="8698" width="10.44140625" style="334" bestFit="1" customWidth="1"/>
    <col min="8699" max="8699" width="11.1640625" style="334" customWidth="1"/>
    <col min="8700" max="8950" width="8.83203125" style="334"/>
    <col min="8951" max="8951" width="3" style="334" customWidth="1"/>
    <col min="8952" max="8952" width="29.44140625" style="334" customWidth="1"/>
    <col min="8953" max="8953" width="14.44140625" style="334" customWidth="1"/>
    <col min="8954" max="8954" width="10.44140625" style="334" bestFit="1" customWidth="1"/>
    <col min="8955" max="8955" width="11.1640625" style="334" customWidth="1"/>
    <col min="8956" max="9206" width="8.83203125" style="334"/>
    <col min="9207" max="9207" width="3" style="334" customWidth="1"/>
    <col min="9208" max="9208" width="29.44140625" style="334" customWidth="1"/>
    <col min="9209" max="9209" width="14.44140625" style="334" customWidth="1"/>
    <col min="9210" max="9210" width="10.44140625" style="334" bestFit="1" customWidth="1"/>
    <col min="9211" max="9211" width="11.1640625" style="334" customWidth="1"/>
    <col min="9212" max="9462" width="8.83203125" style="334"/>
    <col min="9463" max="9463" width="3" style="334" customWidth="1"/>
    <col min="9464" max="9464" width="29.44140625" style="334" customWidth="1"/>
    <col min="9465" max="9465" width="14.44140625" style="334" customWidth="1"/>
    <col min="9466" max="9466" width="10.44140625" style="334" bestFit="1" customWidth="1"/>
    <col min="9467" max="9467" width="11.1640625" style="334" customWidth="1"/>
    <col min="9468" max="9718" width="8.83203125" style="334"/>
    <col min="9719" max="9719" width="3" style="334" customWidth="1"/>
    <col min="9720" max="9720" width="29.44140625" style="334" customWidth="1"/>
    <col min="9721" max="9721" width="14.44140625" style="334" customWidth="1"/>
    <col min="9722" max="9722" width="10.44140625" style="334" bestFit="1" customWidth="1"/>
    <col min="9723" max="9723" width="11.1640625" style="334" customWidth="1"/>
    <col min="9724" max="9974" width="8.83203125" style="334"/>
    <col min="9975" max="9975" width="3" style="334" customWidth="1"/>
    <col min="9976" max="9976" width="29.44140625" style="334" customWidth="1"/>
    <col min="9977" max="9977" width="14.44140625" style="334" customWidth="1"/>
    <col min="9978" max="9978" width="10.44140625" style="334" bestFit="1" customWidth="1"/>
    <col min="9979" max="9979" width="11.1640625" style="334" customWidth="1"/>
    <col min="9980" max="10230" width="8.83203125" style="334"/>
    <col min="10231" max="10231" width="3" style="334" customWidth="1"/>
    <col min="10232" max="10232" width="29.44140625" style="334" customWidth="1"/>
    <col min="10233" max="10233" width="14.44140625" style="334" customWidth="1"/>
    <col min="10234" max="10234" width="10.44140625" style="334" bestFit="1" customWidth="1"/>
    <col min="10235" max="10235" width="11.1640625" style="334" customWidth="1"/>
    <col min="10236" max="10486" width="8.83203125" style="334"/>
    <col min="10487" max="10487" width="3" style="334" customWidth="1"/>
    <col min="10488" max="10488" width="29.44140625" style="334" customWidth="1"/>
    <col min="10489" max="10489" width="14.44140625" style="334" customWidth="1"/>
    <col min="10490" max="10490" width="10.44140625" style="334" bestFit="1" customWidth="1"/>
    <col min="10491" max="10491" width="11.1640625" style="334" customWidth="1"/>
    <col min="10492" max="10742" width="8.83203125" style="334"/>
    <col min="10743" max="10743" width="3" style="334" customWidth="1"/>
    <col min="10744" max="10744" width="29.44140625" style="334" customWidth="1"/>
    <col min="10745" max="10745" width="14.44140625" style="334" customWidth="1"/>
    <col min="10746" max="10746" width="10.44140625" style="334" bestFit="1" customWidth="1"/>
    <col min="10747" max="10747" width="11.1640625" style="334" customWidth="1"/>
    <col min="10748" max="10998" width="8.83203125" style="334"/>
    <col min="10999" max="10999" width="3" style="334" customWidth="1"/>
    <col min="11000" max="11000" width="29.44140625" style="334" customWidth="1"/>
    <col min="11001" max="11001" width="14.44140625" style="334" customWidth="1"/>
    <col min="11002" max="11002" width="10.44140625" style="334" bestFit="1" customWidth="1"/>
    <col min="11003" max="11003" width="11.1640625" style="334" customWidth="1"/>
    <col min="11004" max="11254" width="8.83203125" style="334"/>
    <col min="11255" max="11255" width="3" style="334" customWidth="1"/>
    <col min="11256" max="11256" width="29.44140625" style="334" customWidth="1"/>
    <col min="11257" max="11257" width="14.44140625" style="334" customWidth="1"/>
    <col min="11258" max="11258" width="10.44140625" style="334" bestFit="1" customWidth="1"/>
    <col min="11259" max="11259" width="11.1640625" style="334" customWidth="1"/>
    <col min="11260" max="11510" width="8.83203125" style="334"/>
    <col min="11511" max="11511" width="3" style="334" customWidth="1"/>
    <col min="11512" max="11512" width="29.44140625" style="334" customWidth="1"/>
    <col min="11513" max="11513" width="14.44140625" style="334" customWidth="1"/>
    <col min="11514" max="11514" width="10.44140625" style="334" bestFit="1" customWidth="1"/>
    <col min="11515" max="11515" width="11.1640625" style="334" customWidth="1"/>
    <col min="11516" max="11766" width="8.83203125" style="334"/>
    <col min="11767" max="11767" width="3" style="334" customWidth="1"/>
    <col min="11768" max="11768" width="29.44140625" style="334" customWidth="1"/>
    <col min="11769" max="11769" width="14.44140625" style="334" customWidth="1"/>
    <col min="11770" max="11770" width="10.44140625" style="334" bestFit="1" customWidth="1"/>
    <col min="11771" max="11771" width="11.1640625" style="334" customWidth="1"/>
    <col min="11772" max="12022" width="8.83203125" style="334"/>
    <col min="12023" max="12023" width="3" style="334" customWidth="1"/>
    <col min="12024" max="12024" width="29.44140625" style="334" customWidth="1"/>
    <col min="12025" max="12025" width="14.44140625" style="334" customWidth="1"/>
    <col min="12026" max="12026" width="10.44140625" style="334" bestFit="1" customWidth="1"/>
    <col min="12027" max="12027" width="11.1640625" style="334" customWidth="1"/>
    <col min="12028" max="12278" width="8.83203125" style="334"/>
    <col min="12279" max="12279" width="3" style="334" customWidth="1"/>
    <col min="12280" max="12280" width="29.44140625" style="334" customWidth="1"/>
    <col min="12281" max="12281" width="14.44140625" style="334" customWidth="1"/>
    <col min="12282" max="12282" width="10.44140625" style="334" bestFit="1" customWidth="1"/>
    <col min="12283" max="12283" width="11.1640625" style="334" customWidth="1"/>
    <col min="12284" max="12534" width="8.83203125" style="334"/>
    <col min="12535" max="12535" width="3" style="334" customWidth="1"/>
    <col min="12536" max="12536" width="29.44140625" style="334" customWidth="1"/>
    <col min="12537" max="12537" width="14.44140625" style="334" customWidth="1"/>
    <col min="12538" max="12538" width="10.44140625" style="334" bestFit="1" customWidth="1"/>
    <col min="12539" max="12539" width="11.1640625" style="334" customWidth="1"/>
    <col min="12540" max="12790" width="8.83203125" style="334"/>
    <col min="12791" max="12791" width="3" style="334" customWidth="1"/>
    <col min="12792" max="12792" width="29.44140625" style="334" customWidth="1"/>
    <col min="12793" max="12793" width="14.44140625" style="334" customWidth="1"/>
    <col min="12794" max="12794" width="10.44140625" style="334" bestFit="1" customWidth="1"/>
    <col min="12795" max="12795" width="11.1640625" style="334" customWidth="1"/>
    <col min="12796" max="13046" width="8.83203125" style="334"/>
    <col min="13047" max="13047" width="3" style="334" customWidth="1"/>
    <col min="13048" max="13048" width="29.44140625" style="334" customWidth="1"/>
    <col min="13049" max="13049" width="14.44140625" style="334" customWidth="1"/>
    <col min="13050" max="13050" width="10.44140625" style="334" bestFit="1" customWidth="1"/>
    <col min="13051" max="13051" width="11.1640625" style="334" customWidth="1"/>
    <col min="13052" max="13302" width="8.83203125" style="334"/>
    <col min="13303" max="13303" width="3" style="334" customWidth="1"/>
    <col min="13304" max="13304" width="29.44140625" style="334" customWidth="1"/>
    <col min="13305" max="13305" width="14.44140625" style="334" customWidth="1"/>
    <col min="13306" max="13306" width="10.44140625" style="334" bestFit="1" customWidth="1"/>
    <col min="13307" max="13307" width="11.1640625" style="334" customWidth="1"/>
    <col min="13308" max="13558" width="8.83203125" style="334"/>
    <col min="13559" max="13559" width="3" style="334" customWidth="1"/>
    <col min="13560" max="13560" width="29.44140625" style="334" customWidth="1"/>
    <col min="13561" max="13561" width="14.44140625" style="334" customWidth="1"/>
    <col min="13562" max="13562" width="10.44140625" style="334" bestFit="1" customWidth="1"/>
    <col min="13563" max="13563" width="11.1640625" style="334" customWidth="1"/>
    <col min="13564" max="13814" width="8.83203125" style="334"/>
    <col min="13815" max="13815" width="3" style="334" customWidth="1"/>
    <col min="13816" max="13816" width="29.44140625" style="334" customWidth="1"/>
    <col min="13817" max="13817" width="14.44140625" style="334" customWidth="1"/>
    <col min="13818" max="13818" width="10.44140625" style="334" bestFit="1" customWidth="1"/>
    <col min="13819" max="13819" width="11.1640625" style="334" customWidth="1"/>
    <col min="13820" max="14070" width="8.83203125" style="334"/>
    <col min="14071" max="14071" width="3" style="334" customWidth="1"/>
    <col min="14072" max="14072" width="29.44140625" style="334" customWidth="1"/>
    <col min="14073" max="14073" width="14.44140625" style="334" customWidth="1"/>
    <col min="14074" max="14074" width="10.44140625" style="334" bestFit="1" customWidth="1"/>
    <col min="14075" max="14075" width="11.1640625" style="334" customWidth="1"/>
    <col min="14076" max="14326" width="8.83203125" style="334"/>
    <col min="14327" max="14327" width="3" style="334" customWidth="1"/>
    <col min="14328" max="14328" width="29.44140625" style="334" customWidth="1"/>
    <col min="14329" max="14329" width="14.44140625" style="334" customWidth="1"/>
    <col min="14330" max="14330" width="10.44140625" style="334" bestFit="1" customWidth="1"/>
    <col min="14331" max="14331" width="11.1640625" style="334" customWidth="1"/>
    <col min="14332" max="14582" width="8.83203125" style="334"/>
    <col min="14583" max="14583" width="3" style="334" customWidth="1"/>
    <col min="14584" max="14584" width="29.44140625" style="334" customWidth="1"/>
    <col min="14585" max="14585" width="14.44140625" style="334" customWidth="1"/>
    <col min="14586" max="14586" width="10.44140625" style="334" bestFit="1" customWidth="1"/>
    <col min="14587" max="14587" width="11.1640625" style="334" customWidth="1"/>
    <col min="14588" max="14838" width="8.83203125" style="334"/>
    <col min="14839" max="14839" width="3" style="334" customWidth="1"/>
    <col min="14840" max="14840" width="29.44140625" style="334" customWidth="1"/>
    <col min="14841" max="14841" width="14.44140625" style="334" customWidth="1"/>
    <col min="14842" max="14842" width="10.44140625" style="334" bestFit="1" customWidth="1"/>
    <col min="14843" max="14843" width="11.1640625" style="334" customWidth="1"/>
    <col min="14844" max="15094" width="8.83203125" style="334"/>
    <col min="15095" max="15095" width="3" style="334" customWidth="1"/>
    <col min="15096" max="15096" width="29.44140625" style="334" customWidth="1"/>
    <col min="15097" max="15097" width="14.44140625" style="334" customWidth="1"/>
    <col min="15098" max="15098" width="10.44140625" style="334" bestFit="1" customWidth="1"/>
    <col min="15099" max="15099" width="11.1640625" style="334" customWidth="1"/>
    <col min="15100" max="15350" width="8.83203125" style="334"/>
    <col min="15351" max="15351" width="3" style="334" customWidth="1"/>
    <col min="15352" max="15352" width="29.44140625" style="334" customWidth="1"/>
    <col min="15353" max="15353" width="14.44140625" style="334" customWidth="1"/>
    <col min="15354" max="15354" width="10.44140625" style="334" bestFit="1" customWidth="1"/>
    <col min="15355" max="15355" width="11.1640625" style="334" customWidth="1"/>
    <col min="15356" max="15606" width="8.83203125" style="334"/>
    <col min="15607" max="15607" width="3" style="334" customWidth="1"/>
    <col min="15608" max="15608" width="29.44140625" style="334" customWidth="1"/>
    <col min="15609" max="15609" width="14.44140625" style="334" customWidth="1"/>
    <col min="15610" max="15610" width="10.44140625" style="334" bestFit="1" customWidth="1"/>
    <col min="15611" max="15611" width="11.1640625" style="334" customWidth="1"/>
    <col min="15612" max="15862" width="8.83203125" style="334"/>
    <col min="15863" max="15863" width="3" style="334" customWidth="1"/>
    <col min="15864" max="15864" width="29.44140625" style="334" customWidth="1"/>
    <col min="15865" max="15865" width="14.44140625" style="334" customWidth="1"/>
    <col min="15866" max="15866" width="10.44140625" style="334" bestFit="1" customWidth="1"/>
    <col min="15867" max="15867" width="11.1640625" style="334" customWidth="1"/>
    <col min="15868" max="16118" width="8.83203125" style="334"/>
    <col min="16119" max="16119" width="3" style="334" customWidth="1"/>
    <col min="16120" max="16120" width="29.44140625" style="334" customWidth="1"/>
    <col min="16121" max="16121" width="14.44140625" style="334" customWidth="1"/>
    <col min="16122" max="16122" width="10.44140625" style="334" bestFit="1" customWidth="1"/>
    <col min="16123" max="16123" width="11.1640625" style="334" customWidth="1"/>
    <col min="16124" max="16384" width="8.83203125" style="334"/>
  </cols>
  <sheetData>
    <row r="1" spans="1:12" s="220" customFormat="1" ht="18" customHeight="1" x14ac:dyDescent="0.4">
      <c r="A1" s="333" t="s">
        <v>441</v>
      </c>
    </row>
    <row r="3" spans="1:12" ht="23.5" customHeight="1" x14ac:dyDescent="0.4">
      <c r="A3" s="829" t="s">
        <v>0</v>
      </c>
      <c r="B3" s="830" t="s">
        <v>197</v>
      </c>
      <c r="C3" s="831"/>
      <c r="D3" s="831"/>
      <c r="E3" s="831"/>
      <c r="F3" s="831"/>
      <c r="G3" s="831"/>
      <c r="H3" s="831"/>
      <c r="I3" s="831"/>
      <c r="J3" s="831"/>
      <c r="K3" s="831"/>
      <c r="L3" s="831"/>
    </row>
    <row r="4" spans="1:12" s="335" customFormat="1" ht="19" customHeight="1" x14ac:dyDescent="0.4">
      <c r="A4" s="829"/>
      <c r="B4" s="464">
        <v>2012</v>
      </c>
      <c r="C4" s="464">
        <v>2013</v>
      </c>
      <c r="D4" s="464">
        <v>2014</v>
      </c>
      <c r="E4" s="464">
        <v>2015</v>
      </c>
      <c r="F4" s="464">
        <v>2016</v>
      </c>
      <c r="G4" s="464">
        <v>2017</v>
      </c>
      <c r="H4" s="464">
        <v>2018</v>
      </c>
      <c r="I4" s="464">
        <v>2019</v>
      </c>
      <c r="J4" s="464">
        <v>2020</v>
      </c>
      <c r="K4" s="464">
        <v>2021</v>
      </c>
      <c r="L4" s="464">
        <v>2022</v>
      </c>
    </row>
    <row r="5" spans="1:12" x14ac:dyDescent="0.4">
      <c r="A5" s="465" t="s">
        <v>10</v>
      </c>
      <c r="B5" s="466">
        <v>2789</v>
      </c>
      <c r="C5" s="466">
        <v>1846</v>
      </c>
      <c r="D5" s="466">
        <v>2208</v>
      </c>
      <c r="E5" s="466">
        <v>3622</v>
      </c>
      <c r="F5" s="466">
        <v>3149</v>
      </c>
      <c r="G5" s="466">
        <v>3878</v>
      </c>
      <c r="H5" s="466">
        <v>5294</v>
      </c>
      <c r="I5" s="466">
        <v>4793</v>
      </c>
      <c r="J5" s="466">
        <v>5873</v>
      </c>
      <c r="K5" s="466">
        <v>5928</v>
      </c>
      <c r="L5" s="466">
        <v>7322</v>
      </c>
    </row>
    <row r="6" spans="1:12" x14ac:dyDescent="0.4">
      <c r="A6" s="465" t="s">
        <v>11</v>
      </c>
      <c r="B6" s="466">
        <v>105</v>
      </c>
      <c r="C6" s="466">
        <v>56</v>
      </c>
      <c r="D6" s="466">
        <v>77</v>
      </c>
      <c r="E6" s="466">
        <v>103</v>
      </c>
      <c r="F6" s="466">
        <v>103</v>
      </c>
      <c r="G6" s="466">
        <v>150</v>
      </c>
      <c r="H6" s="466">
        <v>270</v>
      </c>
      <c r="I6" s="466">
        <v>265</v>
      </c>
      <c r="J6" s="466">
        <v>338</v>
      </c>
      <c r="K6" s="466">
        <v>428</v>
      </c>
      <c r="L6" s="466">
        <v>433</v>
      </c>
    </row>
    <row r="7" spans="1:12" x14ac:dyDescent="0.4">
      <c r="A7" s="465" t="s">
        <v>12</v>
      </c>
      <c r="B7" s="466">
        <v>2</v>
      </c>
      <c r="C7" s="466"/>
      <c r="D7" s="466">
        <v>3</v>
      </c>
      <c r="E7" s="466">
        <v>4</v>
      </c>
      <c r="F7" s="466">
        <v>2</v>
      </c>
      <c r="G7" s="466">
        <v>1</v>
      </c>
      <c r="H7" s="466">
        <v>1</v>
      </c>
      <c r="I7" s="466">
        <v>3</v>
      </c>
      <c r="J7" s="466">
        <v>6</v>
      </c>
      <c r="K7" s="466">
        <v>1</v>
      </c>
      <c r="L7" s="466">
        <v>5</v>
      </c>
    </row>
    <row r="8" spans="1:12" x14ac:dyDescent="0.4">
      <c r="A8" s="465" t="s">
        <v>13</v>
      </c>
      <c r="B8" s="466">
        <v>62</v>
      </c>
      <c r="C8" s="466">
        <v>40</v>
      </c>
      <c r="D8" s="466">
        <v>51</v>
      </c>
      <c r="E8" s="466">
        <v>72</v>
      </c>
      <c r="F8" s="466">
        <v>65</v>
      </c>
      <c r="G8" s="466">
        <v>84</v>
      </c>
      <c r="H8" s="466">
        <v>142</v>
      </c>
      <c r="I8" s="466">
        <v>131</v>
      </c>
      <c r="J8" s="466">
        <v>158</v>
      </c>
      <c r="K8" s="466">
        <v>132</v>
      </c>
      <c r="L8" s="466">
        <v>152</v>
      </c>
    </row>
    <row r="9" spans="1:12" x14ac:dyDescent="0.4">
      <c r="A9" s="465" t="s">
        <v>14</v>
      </c>
      <c r="B9" s="466">
        <v>141</v>
      </c>
      <c r="C9" s="466">
        <v>87</v>
      </c>
      <c r="D9" s="466">
        <v>128</v>
      </c>
      <c r="E9" s="466">
        <v>184</v>
      </c>
      <c r="F9" s="466">
        <v>134</v>
      </c>
      <c r="G9" s="466">
        <v>169</v>
      </c>
      <c r="H9" s="466">
        <v>286</v>
      </c>
      <c r="I9" s="466">
        <v>227</v>
      </c>
      <c r="J9" s="466">
        <v>263</v>
      </c>
      <c r="K9" s="466">
        <v>199</v>
      </c>
      <c r="L9" s="466">
        <v>195</v>
      </c>
    </row>
    <row r="10" spans="1:12" x14ac:dyDescent="0.4">
      <c r="A10" s="465" t="s">
        <v>15</v>
      </c>
      <c r="B10" s="466">
        <v>28</v>
      </c>
      <c r="C10" s="466">
        <v>12</v>
      </c>
      <c r="D10" s="466">
        <v>16</v>
      </c>
      <c r="E10" s="466">
        <v>20</v>
      </c>
      <c r="F10" s="466">
        <v>22</v>
      </c>
      <c r="G10" s="466">
        <v>17</v>
      </c>
      <c r="H10" s="466">
        <v>13</v>
      </c>
      <c r="I10" s="466">
        <v>21</v>
      </c>
      <c r="J10" s="466">
        <v>22</v>
      </c>
      <c r="K10" s="466">
        <v>16</v>
      </c>
      <c r="L10" s="466">
        <v>15</v>
      </c>
    </row>
    <row r="11" spans="1:12" x14ac:dyDescent="0.4">
      <c r="A11" s="465" t="s">
        <v>16</v>
      </c>
      <c r="B11" s="466">
        <v>8</v>
      </c>
      <c r="C11" s="466">
        <v>8</v>
      </c>
      <c r="D11" s="466">
        <v>12</v>
      </c>
      <c r="E11" s="466">
        <v>15</v>
      </c>
      <c r="F11" s="466">
        <v>9</v>
      </c>
      <c r="G11" s="466">
        <v>12</v>
      </c>
      <c r="H11" s="466">
        <v>11</v>
      </c>
      <c r="I11" s="466">
        <v>7</v>
      </c>
      <c r="J11" s="466">
        <v>25</v>
      </c>
      <c r="K11" s="466">
        <v>16</v>
      </c>
      <c r="L11" s="466">
        <v>27</v>
      </c>
    </row>
    <row r="12" spans="1:12" x14ac:dyDescent="0.4">
      <c r="A12" s="465" t="s">
        <v>17</v>
      </c>
      <c r="B12" s="466">
        <v>117</v>
      </c>
      <c r="C12" s="466">
        <v>75</v>
      </c>
      <c r="D12" s="466">
        <v>130</v>
      </c>
      <c r="E12" s="466">
        <v>176</v>
      </c>
      <c r="F12" s="466">
        <v>182</v>
      </c>
      <c r="G12" s="466">
        <v>258</v>
      </c>
      <c r="H12" s="466">
        <v>389</v>
      </c>
      <c r="I12" s="466">
        <v>382</v>
      </c>
      <c r="J12" s="466">
        <v>484</v>
      </c>
      <c r="K12" s="466">
        <v>375</v>
      </c>
      <c r="L12" s="466">
        <v>352</v>
      </c>
    </row>
    <row r="13" spans="1:12" x14ac:dyDescent="0.4">
      <c r="A13" s="465" t="s">
        <v>38</v>
      </c>
      <c r="B13" s="466">
        <v>14</v>
      </c>
      <c r="C13" s="466">
        <v>9</v>
      </c>
      <c r="D13" s="466">
        <v>14</v>
      </c>
      <c r="E13" s="466">
        <v>11</v>
      </c>
      <c r="F13" s="466">
        <v>9</v>
      </c>
      <c r="G13" s="466">
        <v>11</v>
      </c>
      <c r="H13" s="466">
        <v>21</v>
      </c>
      <c r="I13" s="466">
        <v>20</v>
      </c>
      <c r="J13" s="466">
        <v>28</v>
      </c>
      <c r="K13" s="466">
        <v>34</v>
      </c>
      <c r="L13" s="466">
        <v>37</v>
      </c>
    </row>
    <row r="14" spans="1:12" x14ac:dyDescent="0.4">
      <c r="A14" s="465" t="s">
        <v>19</v>
      </c>
      <c r="B14" s="466">
        <v>4998</v>
      </c>
      <c r="C14" s="466">
        <v>2189</v>
      </c>
      <c r="D14" s="466">
        <v>3546</v>
      </c>
      <c r="E14" s="466">
        <v>5803</v>
      </c>
      <c r="F14" s="466">
        <v>5007</v>
      </c>
      <c r="G14" s="466">
        <v>5599</v>
      </c>
      <c r="H14" s="466">
        <v>7748</v>
      </c>
      <c r="I14" s="466">
        <v>8208</v>
      </c>
      <c r="J14" s="466">
        <v>9124</v>
      </c>
      <c r="K14" s="466">
        <v>8901</v>
      </c>
      <c r="L14" s="466">
        <v>11372</v>
      </c>
    </row>
    <row r="15" spans="1:12" x14ac:dyDescent="0.4">
      <c r="A15" s="465" t="s">
        <v>20</v>
      </c>
      <c r="B15" s="466">
        <v>752</v>
      </c>
      <c r="C15" s="466">
        <v>341</v>
      </c>
      <c r="D15" s="466">
        <v>502</v>
      </c>
      <c r="E15" s="466">
        <v>837</v>
      </c>
      <c r="F15" s="466">
        <v>672</v>
      </c>
      <c r="G15" s="466">
        <v>856</v>
      </c>
      <c r="H15" s="466">
        <v>1164</v>
      </c>
      <c r="I15" s="466">
        <v>1404</v>
      </c>
      <c r="J15" s="466">
        <v>1554</v>
      </c>
      <c r="K15" s="466">
        <v>1526</v>
      </c>
      <c r="L15" s="466">
        <v>1682</v>
      </c>
    </row>
    <row r="16" spans="1:12" x14ac:dyDescent="0.4">
      <c r="A16" s="465" t="s">
        <v>21</v>
      </c>
      <c r="B16" s="466">
        <v>289</v>
      </c>
      <c r="C16" s="466">
        <v>149</v>
      </c>
      <c r="D16" s="466">
        <v>209</v>
      </c>
      <c r="E16" s="466">
        <v>370</v>
      </c>
      <c r="F16" s="466">
        <v>286</v>
      </c>
      <c r="G16" s="466">
        <v>281</v>
      </c>
      <c r="H16" s="466">
        <v>427</v>
      </c>
      <c r="I16" s="466">
        <v>525</v>
      </c>
      <c r="J16" s="466">
        <v>580</v>
      </c>
      <c r="K16" s="466">
        <v>602</v>
      </c>
      <c r="L16" s="466">
        <v>704</v>
      </c>
    </row>
    <row r="17" spans="1:12" x14ac:dyDescent="0.4">
      <c r="A17" s="465" t="s">
        <v>22</v>
      </c>
      <c r="B17" s="466">
        <v>326</v>
      </c>
      <c r="C17" s="466">
        <v>194</v>
      </c>
      <c r="D17" s="466">
        <v>326</v>
      </c>
      <c r="E17" s="466">
        <v>521</v>
      </c>
      <c r="F17" s="466">
        <v>394</v>
      </c>
      <c r="G17" s="466">
        <v>526</v>
      </c>
      <c r="H17" s="466">
        <v>689</v>
      </c>
      <c r="I17" s="466">
        <v>775</v>
      </c>
      <c r="J17" s="466">
        <v>885</v>
      </c>
      <c r="K17" s="466">
        <v>955</v>
      </c>
      <c r="L17" s="466">
        <v>1220</v>
      </c>
    </row>
    <row r="18" spans="1:12" x14ac:dyDescent="0.4">
      <c r="A18" s="465" t="s">
        <v>23</v>
      </c>
      <c r="B18" s="466">
        <v>15</v>
      </c>
      <c r="C18" s="466">
        <v>11</v>
      </c>
      <c r="D18" s="466">
        <v>17</v>
      </c>
      <c r="E18" s="466">
        <v>15</v>
      </c>
      <c r="F18" s="466">
        <v>6</v>
      </c>
      <c r="G18" s="466">
        <v>16</v>
      </c>
      <c r="H18" s="466">
        <v>7</v>
      </c>
      <c r="I18" s="466">
        <v>10</v>
      </c>
      <c r="J18" s="466">
        <v>15</v>
      </c>
      <c r="K18" s="466">
        <v>11</v>
      </c>
      <c r="L18" s="466">
        <v>17</v>
      </c>
    </row>
    <row r="19" spans="1:12" x14ac:dyDescent="0.4">
      <c r="A19" s="465" t="s">
        <v>24</v>
      </c>
      <c r="B19" s="466">
        <v>34</v>
      </c>
      <c r="C19" s="466">
        <v>20</v>
      </c>
      <c r="D19" s="466">
        <v>26</v>
      </c>
      <c r="E19" s="466">
        <v>32</v>
      </c>
      <c r="F19" s="466">
        <v>24</v>
      </c>
      <c r="G19" s="466">
        <v>38</v>
      </c>
      <c r="H19" s="466">
        <v>57</v>
      </c>
      <c r="I19" s="466">
        <v>61</v>
      </c>
      <c r="J19" s="466">
        <v>68</v>
      </c>
      <c r="K19" s="466">
        <v>85</v>
      </c>
      <c r="L19" s="466">
        <v>63</v>
      </c>
    </row>
    <row r="20" spans="1:12" x14ac:dyDescent="0.4">
      <c r="A20" s="465" t="s">
        <v>25</v>
      </c>
      <c r="B20" s="466">
        <v>3993</v>
      </c>
      <c r="C20" s="466">
        <v>1710</v>
      </c>
      <c r="D20" s="466">
        <v>2474</v>
      </c>
      <c r="E20" s="466">
        <v>3522</v>
      </c>
      <c r="F20" s="466">
        <v>2770</v>
      </c>
      <c r="G20" s="466">
        <v>3764</v>
      </c>
      <c r="H20" s="466">
        <v>4990</v>
      </c>
      <c r="I20" s="466">
        <v>5108</v>
      </c>
      <c r="J20" s="466">
        <v>6192</v>
      </c>
      <c r="K20" s="466">
        <v>6143</v>
      </c>
      <c r="L20" s="466">
        <v>6696</v>
      </c>
    </row>
    <row r="21" spans="1:12" x14ac:dyDescent="0.4">
      <c r="A21" s="465" t="s">
        <v>26</v>
      </c>
      <c r="B21" s="466">
        <v>32</v>
      </c>
      <c r="C21" s="466">
        <v>12</v>
      </c>
      <c r="D21" s="466">
        <v>27</v>
      </c>
      <c r="E21" s="466">
        <v>28</v>
      </c>
      <c r="F21" s="466">
        <v>23</v>
      </c>
      <c r="G21" s="466">
        <v>34</v>
      </c>
      <c r="H21" s="466">
        <v>61</v>
      </c>
      <c r="I21" s="466">
        <v>95</v>
      </c>
      <c r="J21" s="466">
        <v>72</v>
      </c>
      <c r="K21" s="466">
        <v>73</v>
      </c>
      <c r="L21" s="466">
        <v>46</v>
      </c>
    </row>
    <row r="22" spans="1:12" x14ac:dyDescent="0.4">
      <c r="A22" s="465" t="s">
        <v>27</v>
      </c>
      <c r="B22" s="466">
        <v>2102</v>
      </c>
      <c r="C22" s="466">
        <v>1058</v>
      </c>
      <c r="D22" s="466">
        <v>1660</v>
      </c>
      <c r="E22" s="466">
        <v>2350</v>
      </c>
      <c r="F22" s="466">
        <v>1791</v>
      </c>
      <c r="G22" s="466">
        <v>2135</v>
      </c>
      <c r="H22" s="466">
        <v>2893</v>
      </c>
      <c r="I22" s="466">
        <v>3306</v>
      </c>
      <c r="J22" s="466">
        <v>3742</v>
      </c>
      <c r="K22" s="466">
        <v>3792</v>
      </c>
      <c r="L22" s="466">
        <v>4287</v>
      </c>
    </row>
    <row r="23" spans="1:12" x14ac:dyDescent="0.4">
      <c r="A23" s="465" t="s">
        <v>28</v>
      </c>
      <c r="B23" s="466">
        <v>99</v>
      </c>
      <c r="C23" s="466">
        <v>60</v>
      </c>
      <c r="D23" s="466">
        <v>70</v>
      </c>
      <c r="E23" s="466">
        <v>100</v>
      </c>
      <c r="F23" s="466">
        <v>67</v>
      </c>
      <c r="G23" s="466">
        <v>79</v>
      </c>
      <c r="H23" s="466">
        <v>99</v>
      </c>
      <c r="I23" s="466">
        <v>133</v>
      </c>
      <c r="J23" s="466">
        <v>123</v>
      </c>
      <c r="K23" s="466">
        <v>128</v>
      </c>
      <c r="L23" s="466">
        <v>127</v>
      </c>
    </row>
    <row r="24" spans="1:12" x14ac:dyDescent="0.4">
      <c r="A24" s="465" t="s">
        <v>29</v>
      </c>
      <c r="B24" s="466">
        <v>61</v>
      </c>
      <c r="C24" s="466">
        <v>47</v>
      </c>
      <c r="D24" s="466">
        <v>39</v>
      </c>
      <c r="E24" s="466">
        <v>49</v>
      </c>
      <c r="F24" s="466">
        <v>53</v>
      </c>
      <c r="G24" s="466">
        <v>59</v>
      </c>
      <c r="H24" s="466">
        <v>68</v>
      </c>
      <c r="I24" s="466">
        <v>46</v>
      </c>
      <c r="J24" s="466">
        <v>39</v>
      </c>
      <c r="K24" s="466">
        <v>45</v>
      </c>
      <c r="L24" s="466">
        <v>43</v>
      </c>
    </row>
    <row r="25" spans="1:12" x14ac:dyDescent="0.4">
      <c r="A25" s="465" t="s">
        <v>397</v>
      </c>
      <c r="B25" s="466"/>
      <c r="C25" s="466"/>
      <c r="D25" s="466"/>
      <c r="E25" s="466"/>
      <c r="F25" s="466"/>
      <c r="G25" s="466"/>
      <c r="H25" s="466"/>
      <c r="I25" s="466"/>
      <c r="J25" s="466"/>
      <c r="K25" s="466">
        <v>7</v>
      </c>
      <c r="L25" s="466">
        <v>63</v>
      </c>
    </row>
    <row r="26" spans="1:12" x14ac:dyDescent="0.4">
      <c r="A26" s="467" t="s">
        <v>30</v>
      </c>
      <c r="B26" s="468">
        <v>15967</v>
      </c>
      <c r="C26" s="468">
        <v>7924</v>
      </c>
      <c r="D26" s="468">
        <v>11535</v>
      </c>
      <c r="E26" s="468">
        <f t="shared" ref="E26" si="0">SUM(E5:E24)</f>
        <v>17834</v>
      </c>
      <c r="F26" s="468">
        <v>14768</v>
      </c>
      <c r="G26" s="468">
        <v>17967</v>
      </c>
      <c r="H26" s="468">
        <v>24630</v>
      </c>
      <c r="I26" s="469">
        <v>25520</v>
      </c>
      <c r="J26" s="469">
        <v>29591</v>
      </c>
      <c r="K26" s="469">
        <v>29397</v>
      </c>
      <c r="L26" s="469">
        <v>34858</v>
      </c>
    </row>
    <row r="27" spans="1:12" x14ac:dyDescent="0.4">
      <c r="A27" s="341" t="s">
        <v>105</v>
      </c>
    </row>
    <row r="28" spans="1:12" x14ac:dyDescent="0.4">
      <c r="A28" s="249" t="s">
        <v>32</v>
      </c>
    </row>
    <row r="29" spans="1:12" x14ac:dyDescent="0.4">
      <c r="A29" s="832"/>
      <c r="B29" s="832"/>
      <c r="C29" s="832"/>
      <c r="D29" s="832"/>
      <c r="E29" s="832"/>
      <c r="F29" s="832"/>
      <c r="G29" s="832"/>
      <c r="H29" s="832"/>
      <c r="I29" s="832"/>
      <c r="J29" s="832"/>
      <c r="K29" s="832"/>
      <c r="L29" s="832"/>
    </row>
  </sheetData>
  <mergeCells count="3">
    <mergeCell ref="A3:A4"/>
    <mergeCell ref="B3:L3"/>
    <mergeCell ref="A29:L29"/>
  </mergeCells>
  <pageMargins left="0.7" right="0.7" top="0.75" bottom="0.75" header="0.3" footer="0.3"/>
  <pageSetup paperSize="9" orientation="landscape" r:id="rId1"/>
  <headerFooter alignWithMargins="0">
    <oddFooter>&amp;RFonte: Tab. 5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28"/>
  <sheetViews>
    <sheetView workbookViewId="0"/>
  </sheetViews>
  <sheetFormatPr defaultColWidth="8.83203125" defaultRowHeight="12.3" x14ac:dyDescent="0.4"/>
  <cols>
    <col min="1" max="1" width="29.44140625" style="61" customWidth="1"/>
    <col min="2" max="2" width="11.5546875" style="61" hidden="1" customWidth="1"/>
    <col min="3" max="3" width="11.1640625" style="61" customWidth="1"/>
    <col min="4" max="4" width="9.71875" style="61" customWidth="1"/>
    <col min="5" max="5" width="10.1640625" style="61" customWidth="1"/>
    <col min="6" max="6" width="10.44140625" style="61" customWidth="1"/>
    <col min="7" max="7" width="10" style="61" customWidth="1"/>
    <col min="8" max="244" width="8.83203125" style="61"/>
    <col min="245" max="245" width="1" style="61" customWidth="1"/>
    <col min="246" max="246" width="3" style="61" customWidth="1"/>
    <col min="247" max="247" width="29.44140625" style="61" customWidth="1"/>
    <col min="248" max="248" width="14.5546875" style="61" customWidth="1"/>
    <col min="249" max="250" width="9.44140625" style="61" customWidth="1"/>
    <col min="251" max="255" width="14.5546875" style="61" customWidth="1"/>
    <col min="256" max="256" width="4.5546875" style="61" customWidth="1"/>
    <col min="257" max="500" width="8.83203125" style="61"/>
    <col min="501" max="501" width="1" style="61" customWidth="1"/>
    <col min="502" max="502" width="3" style="61" customWidth="1"/>
    <col min="503" max="503" width="29.44140625" style="61" customWidth="1"/>
    <col min="504" max="504" width="14.5546875" style="61" customWidth="1"/>
    <col min="505" max="506" width="9.44140625" style="61" customWidth="1"/>
    <col min="507" max="511" width="14.5546875" style="61" customWidth="1"/>
    <col min="512" max="512" width="4.5546875" style="61" customWidth="1"/>
    <col min="513" max="756" width="8.83203125" style="61"/>
    <col min="757" max="757" width="1" style="61" customWidth="1"/>
    <col min="758" max="758" width="3" style="61" customWidth="1"/>
    <col min="759" max="759" width="29.44140625" style="61" customWidth="1"/>
    <col min="760" max="760" width="14.5546875" style="61" customWidth="1"/>
    <col min="761" max="762" width="9.44140625" style="61" customWidth="1"/>
    <col min="763" max="767" width="14.5546875" style="61" customWidth="1"/>
    <col min="768" max="768" width="4.5546875" style="61" customWidth="1"/>
    <col min="769" max="1012" width="8.83203125" style="61"/>
    <col min="1013" max="1013" width="1" style="61" customWidth="1"/>
    <col min="1014" max="1014" width="3" style="61" customWidth="1"/>
    <col min="1015" max="1015" width="29.44140625" style="61" customWidth="1"/>
    <col min="1016" max="1016" width="14.5546875" style="61" customWidth="1"/>
    <col min="1017" max="1018" width="9.44140625" style="61" customWidth="1"/>
    <col min="1019" max="1023" width="14.5546875" style="61" customWidth="1"/>
    <col min="1024" max="1024" width="4.5546875" style="61" customWidth="1"/>
    <col min="1025" max="1268" width="8.83203125" style="61"/>
    <col min="1269" max="1269" width="1" style="61" customWidth="1"/>
    <col min="1270" max="1270" width="3" style="61" customWidth="1"/>
    <col min="1271" max="1271" width="29.44140625" style="61" customWidth="1"/>
    <col min="1272" max="1272" width="14.5546875" style="61" customWidth="1"/>
    <col min="1273" max="1274" width="9.44140625" style="61" customWidth="1"/>
    <col min="1275" max="1279" width="14.5546875" style="61" customWidth="1"/>
    <col min="1280" max="1280" width="4.5546875" style="61" customWidth="1"/>
    <col min="1281" max="1524" width="8.83203125" style="61"/>
    <col min="1525" max="1525" width="1" style="61" customWidth="1"/>
    <col min="1526" max="1526" width="3" style="61" customWidth="1"/>
    <col min="1527" max="1527" width="29.44140625" style="61" customWidth="1"/>
    <col min="1528" max="1528" width="14.5546875" style="61" customWidth="1"/>
    <col min="1529" max="1530" width="9.44140625" style="61" customWidth="1"/>
    <col min="1531" max="1535" width="14.5546875" style="61" customWidth="1"/>
    <col min="1536" max="1536" width="4.5546875" style="61" customWidth="1"/>
    <col min="1537" max="1780" width="8.83203125" style="61"/>
    <col min="1781" max="1781" width="1" style="61" customWidth="1"/>
    <col min="1782" max="1782" width="3" style="61" customWidth="1"/>
    <col min="1783" max="1783" width="29.44140625" style="61" customWidth="1"/>
    <col min="1784" max="1784" width="14.5546875" style="61" customWidth="1"/>
    <col min="1785" max="1786" width="9.44140625" style="61" customWidth="1"/>
    <col min="1787" max="1791" width="14.5546875" style="61" customWidth="1"/>
    <col min="1792" max="1792" width="4.5546875" style="61" customWidth="1"/>
    <col min="1793" max="2036" width="8.83203125" style="61"/>
    <col min="2037" max="2037" width="1" style="61" customWidth="1"/>
    <col min="2038" max="2038" width="3" style="61" customWidth="1"/>
    <col min="2039" max="2039" width="29.44140625" style="61" customWidth="1"/>
    <col min="2040" max="2040" width="14.5546875" style="61" customWidth="1"/>
    <col min="2041" max="2042" width="9.44140625" style="61" customWidth="1"/>
    <col min="2043" max="2047" width="14.5546875" style="61" customWidth="1"/>
    <col min="2048" max="2048" width="4.5546875" style="61" customWidth="1"/>
    <col min="2049" max="2292" width="8.83203125" style="61"/>
    <col min="2293" max="2293" width="1" style="61" customWidth="1"/>
    <col min="2294" max="2294" width="3" style="61" customWidth="1"/>
    <col min="2295" max="2295" width="29.44140625" style="61" customWidth="1"/>
    <col min="2296" max="2296" width="14.5546875" style="61" customWidth="1"/>
    <col min="2297" max="2298" width="9.44140625" style="61" customWidth="1"/>
    <col min="2299" max="2303" width="14.5546875" style="61" customWidth="1"/>
    <col min="2304" max="2304" width="4.5546875" style="61" customWidth="1"/>
    <col min="2305" max="2548" width="8.83203125" style="61"/>
    <col min="2549" max="2549" width="1" style="61" customWidth="1"/>
    <col min="2550" max="2550" width="3" style="61" customWidth="1"/>
    <col min="2551" max="2551" width="29.44140625" style="61" customWidth="1"/>
    <col min="2552" max="2552" width="14.5546875" style="61" customWidth="1"/>
    <col min="2553" max="2554" width="9.44140625" style="61" customWidth="1"/>
    <col min="2555" max="2559" width="14.5546875" style="61" customWidth="1"/>
    <col min="2560" max="2560" width="4.5546875" style="61" customWidth="1"/>
    <col min="2561" max="2804" width="8.83203125" style="61"/>
    <col min="2805" max="2805" width="1" style="61" customWidth="1"/>
    <col min="2806" max="2806" width="3" style="61" customWidth="1"/>
    <col min="2807" max="2807" width="29.44140625" style="61" customWidth="1"/>
    <col min="2808" max="2808" width="14.5546875" style="61" customWidth="1"/>
    <col min="2809" max="2810" width="9.44140625" style="61" customWidth="1"/>
    <col min="2811" max="2815" width="14.5546875" style="61" customWidth="1"/>
    <col min="2816" max="2816" width="4.5546875" style="61" customWidth="1"/>
    <col min="2817" max="3060" width="8.83203125" style="61"/>
    <col min="3061" max="3061" width="1" style="61" customWidth="1"/>
    <col min="3062" max="3062" width="3" style="61" customWidth="1"/>
    <col min="3063" max="3063" width="29.44140625" style="61" customWidth="1"/>
    <col min="3064" max="3064" width="14.5546875" style="61" customWidth="1"/>
    <col min="3065" max="3066" width="9.44140625" style="61" customWidth="1"/>
    <col min="3067" max="3071" width="14.5546875" style="61" customWidth="1"/>
    <col min="3072" max="3072" width="4.5546875" style="61" customWidth="1"/>
    <col min="3073" max="3316" width="8.83203125" style="61"/>
    <col min="3317" max="3317" width="1" style="61" customWidth="1"/>
    <col min="3318" max="3318" width="3" style="61" customWidth="1"/>
    <col min="3319" max="3319" width="29.44140625" style="61" customWidth="1"/>
    <col min="3320" max="3320" width="14.5546875" style="61" customWidth="1"/>
    <col min="3321" max="3322" width="9.44140625" style="61" customWidth="1"/>
    <col min="3323" max="3327" width="14.5546875" style="61" customWidth="1"/>
    <col min="3328" max="3328" width="4.5546875" style="61" customWidth="1"/>
    <col min="3329" max="3572" width="8.83203125" style="61"/>
    <col min="3573" max="3573" width="1" style="61" customWidth="1"/>
    <col min="3574" max="3574" width="3" style="61" customWidth="1"/>
    <col min="3575" max="3575" width="29.44140625" style="61" customWidth="1"/>
    <col min="3576" max="3576" width="14.5546875" style="61" customWidth="1"/>
    <col min="3577" max="3578" width="9.44140625" style="61" customWidth="1"/>
    <col min="3579" max="3583" width="14.5546875" style="61" customWidth="1"/>
    <col min="3584" max="3584" width="4.5546875" style="61" customWidth="1"/>
    <col min="3585" max="3828" width="8.83203125" style="61"/>
    <col min="3829" max="3829" width="1" style="61" customWidth="1"/>
    <col min="3830" max="3830" width="3" style="61" customWidth="1"/>
    <col min="3831" max="3831" width="29.44140625" style="61" customWidth="1"/>
    <col min="3832" max="3832" width="14.5546875" style="61" customWidth="1"/>
    <col min="3833" max="3834" width="9.44140625" style="61" customWidth="1"/>
    <col min="3835" max="3839" width="14.5546875" style="61" customWidth="1"/>
    <col min="3840" max="3840" width="4.5546875" style="61" customWidth="1"/>
    <col min="3841" max="4084" width="8.83203125" style="61"/>
    <col min="4085" max="4085" width="1" style="61" customWidth="1"/>
    <col min="4086" max="4086" width="3" style="61" customWidth="1"/>
    <col min="4087" max="4087" width="29.44140625" style="61" customWidth="1"/>
    <col min="4088" max="4088" width="14.5546875" style="61" customWidth="1"/>
    <col min="4089" max="4090" width="9.44140625" style="61" customWidth="1"/>
    <col min="4091" max="4095" width="14.5546875" style="61" customWidth="1"/>
    <col min="4096" max="4096" width="4.5546875" style="61" customWidth="1"/>
    <col min="4097" max="4340" width="8.83203125" style="61"/>
    <col min="4341" max="4341" width="1" style="61" customWidth="1"/>
    <col min="4342" max="4342" width="3" style="61" customWidth="1"/>
    <col min="4343" max="4343" width="29.44140625" style="61" customWidth="1"/>
    <col min="4344" max="4344" width="14.5546875" style="61" customWidth="1"/>
    <col min="4345" max="4346" width="9.44140625" style="61" customWidth="1"/>
    <col min="4347" max="4351" width="14.5546875" style="61" customWidth="1"/>
    <col min="4352" max="4352" width="4.5546875" style="61" customWidth="1"/>
    <col min="4353" max="4596" width="8.83203125" style="61"/>
    <col min="4597" max="4597" width="1" style="61" customWidth="1"/>
    <col min="4598" max="4598" width="3" style="61" customWidth="1"/>
    <col min="4599" max="4599" width="29.44140625" style="61" customWidth="1"/>
    <col min="4600" max="4600" width="14.5546875" style="61" customWidth="1"/>
    <col min="4601" max="4602" width="9.44140625" style="61" customWidth="1"/>
    <col min="4603" max="4607" width="14.5546875" style="61" customWidth="1"/>
    <col min="4608" max="4608" width="4.5546875" style="61" customWidth="1"/>
    <col min="4609" max="4852" width="8.83203125" style="61"/>
    <col min="4853" max="4853" width="1" style="61" customWidth="1"/>
    <col min="4854" max="4854" width="3" style="61" customWidth="1"/>
    <col min="4855" max="4855" width="29.44140625" style="61" customWidth="1"/>
    <col min="4856" max="4856" width="14.5546875" style="61" customWidth="1"/>
    <col min="4857" max="4858" width="9.44140625" style="61" customWidth="1"/>
    <col min="4859" max="4863" width="14.5546875" style="61" customWidth="1"/>
    <col min="4864" max="4864" width="4.5546875" style="61" customWidth="1"/>
    <col min="4865" max="5108" width="8.83203125" style="61"/>
    <col min="5109" max="5109" width="1" style="61" customWidth="1"/>
    <col min="5110" max="5110" width="3" style="61" customWidth="1"/>
    <col min="5111" max="5111" width="29.44140625" style="61" customWidth="1"/>
    <col min="5112" max="5112" width="14.5546875" style="61" customWidth="1"/>
    <col min="5113" max="5114" width="9.44140625" style="61" customWidth="1"/>
    <col min="5115" max="5119" width="14.5546875" style="61" customWidth="1"/>
    <col min="5120" max="5120" width="4.5546875" style="61" customWidth="1"/>
    <col min="5121" max="5364" width="8.83203125" style="61"/>
    <col min="5365" max="5365" width="1" style="61" customWidth="1"/>
    <col min="5366" max="5366" width="3" style="61" customWidth="1"/>
    <col min="5367" max="5367" width="29.44140625" style="61" customWidth="1"/>
    <col min="5368" max="5368" width="14.5546875" style="61" customWidth="1"/>
    <col min="5369" max="5370" width="9.44140625" style="61" customWidth="1"/>
    <col min="5371" max="5375" width="14.5546875" style="61" customWidth="1"/>
    <col min="5376" max="5376" width="4.5546875" style="61" customWidth="1"/>
    <col min="5377" max="5620" width="8.83203125" style="61"/>
    <col min="5621" max="5621" width="1" style="61" customWidth="1"/>
    <col min="5622" max="5622" width="3" style="61" customWidth="1"/>
    <col min="5623" max="5623" width="29.44140625" style="61" customWidth="1"/>
    <col min="5624" max="5624" width="14.5546875" style="61" customWidth="1"/>
    <col min="5625" max="5626" width="9.44140625" style="61" customWidth="1"/>
    <col min="5627" max="5631" width="14.5546875" style="61" customWidth="1"/>
    <col min="5632" max="5632" width="4.5546875" style="61" customWidth="1"/>
    <col min="5633" max="5876" width="8.83203125" style="61"/>
    <col min="5877" max="5877" width="1" style="61" customWidth="1"/>
    <col min="5878" max="5878" width="3" style="61" customWidth="1"/>
    <col min="5879" max="5879" width="29.44140625" style="61" customWidth="1"/>
    <col min="5880" max="5880" width="14.5546875" style="61" customWidth="1"/>
    <col min="5881" max="5882" width="9.44140625" style="61" customWidth="1"/>
    <col min="5883" max="5887" width="14.5546875" style="61" customWidth="1"/>
    <col min="5888" max="5888" width="4.5546875" style="61" customWidth="1"/>
    <col min="5889" max="6132" width="8.83203125" style="61"/>
    <col min="6133" max="6133" width="1" style="61" customWidth="1"/>
    <col min="6134" max="6134" width="3" style="61" customWidth="1"/>
    <col min="6135" max="6135" width="29.44140625" style="61" customWidth="1"/>
    <col min="6136" max="6136" width="14.5546875" style="61" customWidth="1"/>
    <col min="6137" max="6138" width="9.44140625" style="61" customWidth="1"/>
    <col min="6139" max="6143" width="14.5546875" style="61" customWidth="1"/>
    <col min="6144" max="6144" width="4.5546875" style="61" customWidth="1"/>
    <col min="6145" max="6388" width="8.83203125" style="61"/>
    <col min="6389" max="6389" width="1" style="61" customWidth="1"/>
    <col min="6390" max="6390" width="3" style="61" customWidth="1"/>
    <col min="6391" max="6391" width="29.44140625" style="61" customWidth="1"/>
    <col min="6392" max="6392" width="14.5546875" style="61" customWidth="1"/>
    <col min="6393" max="6394" width="9.44140625" style="61" customWidth="1"/>
    <col min="6395" max="6399" width="14.5546875" style="61" customWidth="1"/>
    <col min="6400" max="6400" width="4.5546875" style="61" customWidth="1"/>
    <col min="6401" max="6644" width="8.83203125" style="61"/>
    <col min="6645" max="6645" width="1" style="61" customWidth="1"/>
    <col min="6646" max="6646" width="3" style="61" customWidth="1"/>
    <col min="6647" max="6647" width="29.44140625" style="61" customWidth="1"/>
    <col min="6648" max="6648" width="14.5546875" style="61" customWidth="1"/>
    <col min="6649" max="6650" width="9.44140625" style="61" customWidth="1"/>
    <col min="6651" max="6655" width="14.5546875" style="61" customWidth="1"/>
    <col min="6656" max="6656" width="4.5546875" style="61" customWidth="1"/>
    <col min="6657" max="6900" width="8.83203125" style="61"/>
    <col min="6901" max="6901" width="1" style="61" customWidth="1"/>
    <col min="6902" max="6902" width="3" style="61" customWidth="1"/>
    <col min="6903" max="6903" width="29.44140625" style="61" customWidth="1"/>
    <col min="6904" max="6904" width="14.5546875" style="61" customWidth="1"/>
    <col min="6905" max="6906" width="9.44140625" style="61" customWidth="1"/>
    <col min="6907" max="6911" width="14.5546875" style="61" customWidth="1"/>
    <col min="6912" max="6912" width="4.5546875" style="61" customWidth="1"/>
    <col min="6913" max="7156" width="8.83203125" style="61"/>
    <col min="7157" max="7157" width="1" style="61" customWidth="1"/>
    <col min="7158" max="7158" width="3" style="61" customWidth="1"/>
    <col min="7159" max="7159" width="29.44140625" style="61" customWidth="1"/>
    <col min="7160" max="7160" width="14.5546875" style="61" customWidth="1"/>
    <col min="7161" max="7162" width="9.44140625" style="61" customWidth="1"/>
    <col min="7163" max="7167" width="14.5546875" style="61" customWidth="1"/>
    <col min="7168" max="7168" width="4.5546875" style="61" customWidth="1"/>
    <col min="7169" max="7412" width="8.83203125" style="61"/>
    <col min="7413" max="7413" width="1" style="61" customWidth="1"/>
    <col min="7414" max="7414" width="3" style="61" customWidth="1"/>
    <col min="7415" max="7415" width="29.44140625" style="61" customWidth="1"/>
    <col min="7416" max="7416" width="14.5546875" style="61" customWidth="1"/>
    <col min="7417" max="7418" width="9.44140625" style="61" customWidth="1"/>
    <col min="7419" max="7423" width="14.5546875" style="61" customWidth="1"/>
    <col min="7424" max="7424" width="4.5546875" style="61" customWidth="1"/>
    <col min="7425" max="7668" width="8.83203125" style="61"/>
    <col min="7669" max="7669" width="1" style="61" customWidth="1"/>
    <col min="7670" max="7670" width="3" style="61" customWidth="1"/>
    <col min="7671" max="7671" width="29.44140625" style="61" customWidth="1"/>
    <col min="7672" max="7672" width="14.5546875" style="61" customWidth="1"/>
    <col min="7673" max="7674" width="9.44140625" style="61" customWidth="1"/>
    <col min="7675" max="7679" width="14.5546875" style="61" customWidth="1"/>
    <col min="7680" max="7680" width="4.5546875" style="61" customWidth="1"/>
    <col min="7681" max="7924" width="8.83203125" style="61"/>
    <col min="7925" max="7925" width="1" style="61" customWidth="1"/>
    <col min="7926" max="7926" width="3" style="61" customWidth="1"/>
    <col min="7927" max="7927" width="29.44140625" style="61" customWidth="1"/>
    <col min="7928" max="7928" width="14.5546875" style="61" customWidth="1"/>
    <col min="7929" max="7930" width="9.44140625" style="61" customWidth="1"/>
    <col min="7931" max="7935" width="14.5546875" style="61" customWidth="1"/>
    <col min="7936" max="7936" width="4.5546875" style="61" customWidth="1"/>
    <col min="7937" max="8180" width="8.83203125" style="61"/>
    <col min="8181" max="8181" width="1" style="61" customWidth="1"/>
    <col min="8182" max="8182" width="3" style="61" customWidth="1"/>
    <col min="8183" max="8183" width="29.44140625" style="61" customWidth="1"/>
    <col min="8184" max="8184" width="14.5546875" style="61" customWidth="1"/>
    <col min="8185" max="8186" width="9.44140625" style="61" customWidth="1"/>
    <col min="8187" max="8191" width="14.5546875" style="61" customWidth="1"/>
    <col min="8192" max="8192" width="4.5546875" style="61" customWidth="1"/>
    <col min="8193" max="8436" width="8.83203125" style="61"/>
    <col min="8437" max="8437" width="1" style="61" customWidth="1"/>
    <col min="8438" max="8438" width="3" style="61" customWidth="1"/>
    <col min="8439" max="8439" width="29.44140625" style="61" customWidth="1"/>
    <col min="8440" max="8440" width="14.5546875" style="61" customWidth="1"/>
    <col min="8441" max="8442" width="9.44140625" style="61" customWidth="1"/>
    <col min="8443" max="8447" width="14.5546875" style="61" customWidth="1"/>
    <col min="8448" max="8448" width="4.5546875" style="61" customWidth="1"/>
    <col min="8449" max="8692" width="8.83203125" style="61"/>
    <col min="8693" max="8693" width="1" style="61" customWidth="1"/>
    <col min="8694" max="8694" width="3" style="61" customWidth="1"/>
    <col min="8695" max="8695" width="29.44140625" style="61" customWidth="1"/>
    <col min="8696" max="8696" width="14.5546875" style="61" customWidth="1"/>
    <col min="8697" max="8698" width="9.44140625" style="61" customWidth="1"/>
    <col min="8699" max="8703" width="14.5546875" style="61" customWidth="1"/>
    <col min="8704" max="8704" width="4.5546875" style="61" customWidth="1"/>
    <col min="8705" max="8948" width="8.83203125" style="61"/>
    <col min="8949" max="8949" width="1" style="61" customWidth="1"/>
    <col min="8950" max="8950" width="3" style="61" customWidth="1"/>
    <col min="8951" max="8951" width="29.44140625" style="61" customWidth="1"/>
    <col min="8952" max="8952" width="14.5546875" style="61" customWidth="1"/>
    <col min="8953" max="8954" width="9.44140625" style="61" customWidth="1"/>
    <col min="8955" max="8959" width="14.5546875" style="61" customWidth="1"/>
    <col min="8960" max="8960" width="4.5546875" style="61" customWidth="1"/>
    <col min="8961" max="9204" width="8.83203125" style="61"/>
    <col min="9205" max="9205" width="1" style="61" customWidth="1"/>
    <col min="9206" max="9206" width="3" style="61" customWidth="1"/>
    <col min="9207" max="9207" width="29.44140625" style="61" customWidth="1"/>
    <col min="9208" max="9208" width="14.5546875" style="61" customWidth="1"/>
    <col min="9209" max="9210" width="9.44140625" style="61" customWidth="1"/>
    <col min="9211" max="9215" width="14.5546875" style="61" customWidth="1"/>
    <col min="9216" max="9216" width="4.5546875" style="61" customWidth="1"/>
    <col min="9217" max="9460" width="8.83203125" style="61"/>
    <col min="9461" max="9461" width="1" style="61" customWidth="1"/>
    <col min="9462" max="9462" width="3" style="61" customWidth="1"/>
    <col min="9463" max="9463" width="29.44140625" style="61" customWidth="1"/>
    <col min="9464" max="9464" width="14.5546875" style="61" customWidth="1"/>
    <col min="9465" max="9466" width="9.44140625" style="61" customWidth="1"/>
    <col min="9467" max="9471" width="14.5546875" style="61" customWidth="1"/>
    <col min="9472" max="9472" width="4.5546875" style="61" customWidth="1"/>
    <col min="9473" max="9716" width="8.83203125" style="61"/>
    <col min="9717" max="9717" width="1" style="61" customWidth="1"/>
    <col min="9718" max="9718" width="3" style="61" customWidth="1"/>
    <col min="9719" max="9719" width="29.44140625" style="61" customWidth="1"/>
    <col min="9720" max="9720" width="14.5546875" style="61" customWidth="1"/>
    <col min="9721" max="9722" width="9.44140625" style="61" customWidth="1"/>
    <col min="9723" max="9727" width="14.5546875" style="61" customWidth="1"/>
    <col min="9728" max="9728" width="4.5546875" style="61" customWidth="1"/>
    <col min="9729" max="9972" width="8.83203125" style="61"/>
    <col min="9973" max="9973" width="1" style="61" customWidth="1"/>
    <col min="9974" max="9974" width="3" style="61" customWidth="1"/>
    <col min="9975" max="9975" width="29.44140625" style="61" customWidth="1"/>
    <col min="9976" max="9976" width="14.5546875" style="61" customWidth="1"/>
    <col min="9977" max="9978" width="9.44140625" style="61" customWidth="1"/>
    <col min="9979" max="9983" width="14.5546875" style="61" customWidth="1"/>
    <col min="9984" max="9984" width="4.5546875" style="61" customWidth="1"/>
    <col min="9985" max="10228" width="8.83203125" style="61"/>
    <col min="10229" max="10229" width="1" style="61" customWidth="1"/>
    <col min="10230" max="10230" width="3" style="61" customWidth="1"/>
    <col min="10231" max="10231" width="29.44140625" style="61" customWidth="1"/>
    <col min="10232" max="10232" width="14.5546875" style="61" customWidth="1"/>
    <col min="10233" max="10234" width="9.44140625" style="61" customWidth="1"/>
    <col min="10235" max="10239" width="14.5546875" style="61" customWidth="1"/>
    <col min="10240" max="10240" width="4.5546875" style="61" customWidth="1"/>
    <col min="10241" max="10484" width="8.83203125" style="61"/>
    <col min="10485" max="10485" width="1" style="61" customWidth="1"/>
    <col min="10486" max="10486" width="3" style="61" customWidth="1"/>
    <col min="10487" max="10487" width="29.44140625" style="61" customWidth="1"/>
    <col min="10488" max="10488" width="14.5546875" style="61" customWidth="1"/>
    <col min="10489" max="10490" width="9.44140625" style="61" customWidth="1"/>
    <col min="10491" max="10495" width="14.5546875" style="61" customWidth="1"/>
    <col min="10496" max="10496" width="4.5546875" style="61" customWidth="1"/>
    <col min="10497" max="10740" width="8.83203125" style="61"/>
    <col min="10741" max="10741" width="1" style="61" customWidth="1"/>
    <col min="10742" max="10742" width="3" style="61" customWidth="1"/>
    <col min="10743" max="10743" width="29.44140625" style="61" customWidth="1"/>
    <col min="10744" max="10744" width="14.5546875" style="61" customWidth="1"/>
    <col min="10745" max="10746" width="9.44140625" style="61" customWidth="1"/>
    <col min="10747" max="10751" width="14.5546875" style="61" customWidth="1"/>
    <col min="10752" max="10752" width="4.5546875" style="61" customWidth="1"/>
    <col min="10753" max="10996" width="8.83203125" style="61"/>
    <col min="10997" max="10997" width="1" style="61" customWidth="1"/>
    <col min="10998" max="10998" width="3" style="61" customWidth="1"/>
    <col min="10999" max="10999" width="29.44140625" style="61" customWidth="1"/>
    <col min="11000" max="11000" width="14.5546875" style="61" customWidth="1"/>
    <col min="11001" max="11002" width="9.44140625" style="61" customWidth="1"/>
    <col min="11003" max="11007" width="14.5546875" style="61" customWidth="1"/>
    <col min="11008" max="11008" width="4.5546875" style="61" customWidth="1"/>
    <col min="11009" max="11252" width="8.83203125" style="61"/>
    <col min="11253" max="11253" width="1" style="61" customWidth="1"/>
    <col min="11254" max="11254" width="3" style="61" customWidth="1"/>
    <col min="11255" max="11255" width="29.44140625" style="61" customWidth="1"/>
    <col min="11256" max="11256" width="14.5546875" style="61" customWidth="1"/>
    <col min="11257" max="11258" width="9.44140625" style="61" customWidth="1"/>
    <col min="11259" max="11263" width="14.5546875" style="61" customWidth="1"/>
    <col min="11264" max="11264" width="4.5546875" style="61" customWidth="1"/>
    <col min="11265" max="11508" width="8.83203125" style="61"/>
    <col min="11509" max="11509" width="1" style="61" customWidth="1"/>
    <col min="11510" max="11510" width="3" style="61" customWidth="1"/>
    <col min="11511" max="11511" width="29.44140625" style="61" customWidth="1"/>
    <col min="11512" max="11512" width="14.5546875" style="61" customWidth="1"/>
    <col min="11513" max="11514" width="9.44140625" style="61" customWidth="1"/>
    <col min="11515" max="11519" width="14.5546875" style="61" customWidth="1"/>
    <col min="11520" max="11520" width="4.5546875" style="61" customWidth="1"/>
    <col min="11521" max="11764" width="8.83203125" style="61"/>
    <col min="11765" max="11765" width="1" style="61" customWidth="1"/>
    <col min="11766" max="11766" width="3" style="61" customWidth="1"/>
    <col min="11767" max="11767" width="29.44140625" style="61" customWidth="1"/>
    <col min="11768" max="11768" width="14.5546875" style="61" customWidth="1"/>
    <col min="11769" max="11770" width="9.44140625" style="61" customWidth="1"/>
    <col min="11771" max="11775" width="14.5546875" style="61" customWidth="1"/>
    <col min="11776" max="11776" width="4.5546875" style="61" customWidth="1"/>
    <col min="11777" max="12020" width="8.83203125" style="61"/>
    <col min="12021" max="12021" width="1" style="61" customWidth="1"/>
    <col min="12022" max="12022" width="3" style="61" customWidth="1"/>
    <col min="12023" max="12023" width="29.44140625" style="61" customWidth="1"/>
    <col min="12024" max="12024" width="14.5546875" style="61" customWidth="1"/>
    <col min="12025" max="12026" width="9.44140625" style="61" customWidth="1"/>
    <col min="12027" max="12031" width="14.5546875" style="61" customWidth="1"/>
    <col min="12032" max="12032" width="4.5546875" style="61" customWidth="1"/>
    <col min="12033" max="12276" width="8.83203125" style="61"/>
    <col min="12277" max="12277" width="1" style="61" customWidth="1"/>
    <col min="12278" max="12278" width="3" style="61" customWidth="1"/>
    <col min="12279" max="12279" width="29.44140625" style="61" customWidth="1"/>
    <col min="12280" max="12280" width="14.5546875" style="61" customWidth="1"/>
    <col min="12281" max="12282" width="9.44140625" style="61" customWidth="1"/>
    <col min="12283" max="12287" width="14.5546875" style="61" customWidth="1"/>
    <col min="12288" max="12288" width="4.5546875" style="61" customWidth="1"/>
    <col min="12289" max="12532" width="8.83203125" style="61"/>
    <col min="12533" max="12533" width="1" style="61" customWidth="1"/>
    <col min="12534" max="12534" width="3" style="61" customWidth="1"/>
    <col min="12535" max="12535" width="29.44140625" style="61" customWidth="1"/>
    <col min="12536" max="12536" width="14.5546875" style="61" customWidth="1"/>
    <col min="12537" max="12538" width="9.44140625" style="61" customWidth="1"/>
    <col min="12539" max="12543" width="14.5546875" style="61" customWidth="1"/>
    <col min="12544" max="12544" width="4.5546875" style="61" customWidth="1"/>
    <col min="12545" max="12788" width="8.83203125" style="61"/>
    <col min="12789" max="12789" width="1" style="61" customWidth="1"/>
    <col min="12790" max="12790" width="3" style="61" customWidth="1"/>
    <col min="12791" max="12791" width="29.44140625" style="61" customWidth="1"/>
    <col min="12792" max="12792" width="14.5546875" style="61" customWidth="1"/>
    <col min="12793" max="12794" width="9.44140625" style="61" customWidth="1"/>
    <col min="12795" max="12799" width="14.5546875" style="61" customWidth="1"/>
    <col min="12800" max="12800" width="4.5546875" style="61" customWidth="1"/>
    <col min="12801" max="13044" width="8.83203125" style="61"/>
    <col min="13045" max="13045" width="1" style="61" customWidth="1"/>
    <col min="13046" max="13046" width="3" style="61" customWidth="1"/>
    <col min="13047" max="13047" width="29.44140625" style="61" customWidth="1"/>
    <col min="13048" max="13048" width="14.5546875" style="61" customWidth="1"/>
    <col min="13049" max="13050" width="9.44140625" style="61" customWidth="1"/>
    <col min="13051" max="13055" width="14.5546875" style="61" customWidth="1"/>
    <col min="13056" max="13056" width="4.5546875" style="61" customWidth="1"/>
    <col min="13057" max="13300" width="8.83203125" style="61"/>
    <col min="13301" max="13301" width="1" style="61" customWidth="1"/>
    <col min="13302" max="13302" width="3" style="61" customWidth="1"/>
    <col min="13303" max="13303" width="29.44140625" style="61" customWidth="1"/>
    <col min="13304" max="13304" width="14.5546875" style="61" customWidth="1"/>
    <col min="13305" max="13306" width="9.44140625" style="61" customWidth="1"/>
    <col min="13307" max="13311" width="14.5546875" style="61" customWidth="1"/>
    <col min="13312" max="13312" width="4.5546875" style="61" customWidth="1"/>
    <col min="13313" max="13556" width="8.83203125" style="61"/>
    <col min="13557" max="13557" width="1" style="61" customWidth="1"/>
    <col min="13558" max="13558" width="3" style="61" customWidth="1"/>
    <col min="13559" max="13559" width="29.44140625" style="61" customWidth="1"/>
    <col min="13560" max="13560" width="14.5546875" style="61" customWidth="1"/>
    <col min="13561" max="13562" width="9.44140625" style="61" customWidth="1"/>
    <col min="13563" max="13567" width="14.5546875" style="61" customWidth="1"/>
    <col min="13568" max="13568" width="4.5546875" style="61" customWidth="1"/>
    <col min="13569" max="13812" width="8.83203125" style="61"/>
    <col min="13813" max="13813" width="1" style="61" customWidth="1"/>
    <col min="13814" max="13814" width="3" style="61" customWidth="1"/>
    <col min="13815" max="13815" width="29.44140625" style="61" customWidth="1"/>
    <col min="13816" max="13816" width="14.5546875" style="61" customWidth="1"/>
    <col min="13817" max="13818" width="9.44140625" style="61" customWidth="1"/>
    <col min="13819" max="13823" width="14.5546875" style="61" customWidth="1"/>
    <col min="13824" max="13824" width="4.5546875" style="61" customWidth="1"/>
    <col min="13825" max="14068" width="8.83203125" style="61"/>
    <col min="14069" max="14069" width="1" style="61" customWidth="1"/>
    <col min="14070" max="14070" width="3" style="61" customWidth="1"/>
    <col min="14071" max="14071" width="29.44140625" style="61" customWidth="1"/>
    <col min="14072" max="14072" width="14.5546875" style="61" customWidth="1"/>
    <col min="14073" max="14074" width="9.44140625" style="61" customWidth="1"/>
    <col min="14075" max="14079" width="14.5546875" style="61" customWidth="1"/>
    <col min="14080" max="14080" width="4.5546875" style="61" customWidth="1"/>
    <col min="14081" max="14324" width="8.83203125" style="61"/>
    <col min="14325" max="14325" width="1" style="61" customWidth="1"/>
    <col min="14326" max="14326" width="3" style="61" customWidth="1"/>
    <col min="14327" max="14327" width="29.44140625" style="61" customWidth="1"/>
    <col min="14328" max="14328" width="14.5546875" style="61" customWidth="1"/>
    <col min="14329" max="14330" width="9.44140625" style="61" customWidth="1"/>
    <col min="14331" max="14335" width="14.5546875" style="61" customWidth="1"/>
    <col min="14336" max="14336" width="4.5546875" style="61" customWidth="1"/>
    <col min="14337" max="14580" width="8.83203125" style="61"/>
    <col min="14581" max="14581" width="1" style="61" customWidth="1"/>
    <col min="14582" max="14582" width="3" style="61" customWidth="1"/>
    <col min="14583" max="14583" width="29.44140625" style="61" customWidth="1"/>
    <col min="14584" max="14584" width="14.5546875" style="61" customWidth="1"/>
    <col min="14585" max="14586" width="9.44140625" style="61" customWidth="1"/>
    <col min="14587" max="14591" width="14.5546875" style="61" customWidth="1"/>
    <col min="14592" max="14592" width="4.5546875" style="61" customWidth="1"/>
    <col min="14593" max="14836" width="8.83203125" style="61"/>
    <col min="14837" max="14837" width="1" style="61" customWidth="1"/>
    <col min="14838" max="14838" width="3" style="61" customWidth="1"/>
    <col min="14839" max="14839" width="29.44140625" style="61" customWidth="1"/>
    <col min="14840" max="14840" width="14.5546875" style="61" customWidth="1"/>
    <col min="14841" max="14842" width="9.44140625" style="61" customWidth="1"/>
    <col min="14843" max="14847" width="14.5546875" style="61" customWidth="1"/>
    <col min="14848" max="14848" width="4.5546875" style="61" customWidth="1"/>
    <col min="14849" max="15092" width="8.83203125" style="61"/>
    <col min="15093" max="15093" width="1" style="61" customWidth="1"/>
    <col min="15094" max="15094" width="3" style="61" customWidth="1"/>
    <col min="15095" max="15095" width="29.44140625" style="61" customWidth="1"/>
    <col min="15096" max="15096" width="14.5546875" style="61" customWidth="1"/>
    <col min="15097" max="15098" width="9.44140625" style="61" customWidth="1"/>
    <col min="15099" max="15103" width="14.5546875" style="61" customWidth="1"/>
    <col min="15104" max="15104" width="4.5546875" style="61" customWidth="1"/>
    <col min="15105" max="15348" width="8.83203125" style="61"/>
    <col min="15349" max="15349" width="1" style="61" customWidth="1"/>
    <col min="15350" max="15350" width="3" style="61" customWidth="1"/>
    <col min="15351" max="15351" width="29.44140625" style="61" customWidth="1"/>
    <col min="15352" max="15352" width="14.5546875" style="61" customWidth="1"/>
    <col min="15353" max="15354" width="9.44140625" style="61" customWidth="1"/>
    <col min="15355" max="15359" width="14.5546875" style="61" customWidth="1"/>
    <col min="15360" max="15360" width="4.5546875" style="61" customWidth="1"/>
    <col min="15361" max="15604" width="8.83203125" style="61"/>
    <col min="15605" max="15605" width="1" style="61" customWidth="1"/>
    <col min="15606" max="15606" width="3" style="61" customWidth="1"/>
    <col min="15607" max="15607" width="29.44140625" style="61" customWidth="1"/>
    <col min="15608" max="15608" width="14.5546875" style="61" customWidth="1"/>
    <col min="15609" max="15610" width="9.44140625" style="61" customWidth="1"/>
    <col min="15611" max="15615" width="14.5546875" style="61" customWidth="1"/>
    <col min="15616" max="15616" width="4.5546875" style="61" customWidth="1"/>
    <col min="15617" max="15860" width="8.83203125" style="61"/>
    <col min="15861" max="15861" width="1" style="61" customWidth="1"/>
    <col min="15862" max="15862" width="3" style="61" customWidth="1"/>
    <col min="15863" max="15863" width="29.44140625" style="61" customWidth="1"/>
    <col min="15864" max="15864" width="14.5546875" style="61" customWidth="1"/>
    <col min="15865" max="15866" width="9.44140625" style="61" customWidth="1"/>
    <col min="15867" max="15871" width="14.5546875" style="61" customWidth="1"/>
    <col min="15872" max="15872" width="4.5546875" style="61" customWidth="1"/>
    <col min="15873" max="16116" width="8.83203125" style="61"/>
    <col min="16117" max="16117" width="1" style="61" customWidth="1"/>
    <col min="16118" max="16118" width="3" style="61" customWidth="1"/>
    <col min="16119" max="16119" width="29.44140625" style="61" customWidth="1"/>
    <col min="16120" max="16120" width="14.5546875" style="61" customWidth="1"/>
    <col min="16121" max="16122" width="9.44140625" style="61" customWidth="1"/>
    <col min="16123" max="16127" width="14.5546875" style="61" customWidth="1"/>
    <col min="16128" max="16128" width="4.5546875" style="61" customWidth="1"/>
    <col min="16129" max="16384" width="8.83203125" style="61"/>
  </cols>
  <sheetData>
    <row r="1" spans="1:12" s="450" customFormat="1" ht="18" customHeight="1" x14ac:dyDescent="0.4">
      <c r="A1" s="470" t="s">
        <v>198</v>
      </c>
    </row>
    <row r="2" spans="1:12" s="450" customFormat="1" ht="12.75" customHeight="1" x14ac:dyDescent="0.4"/>
    <row r="3" spans="1:12" s="450" customFormat="1" ht="29.25" customHeight="1" x14ac:dyDescent="0.4">
      <c r="A3" s="829" t="s">
        <v>0</v>
      </c>
      <c r="B3" s="830" t="s">
        <v>393</v>
      </c>
      <c r="C3" s="831"/>
      <c r="D3" s="831"/>
      <c r="E3" s="831"/>
      <c r="F3" s="831"/>
      <c r="G3" s="831"/>
      <c r="H3" s="831"/>
      <c r="I3" s="831"/>
      <c r="J3" s="831"/>
      <c r="K3" s="831"/>
      <c r="L3" s="831"/>
    </row>
    <row r="4" spans="1:12" s="450" customFormat="1" ht="20.25" customHeight="1" x14ac:dyDescent="0.4">
      <c r="A4" s="829"/>
      <c r="B4" s="471">
        <v>2012</v>
      </c>
      <c r="C4" s="471">
        <v>2013</v>
      </c>
      <c r="D4" s="471">
        <v>2014</v>
      </c>
      <c r="E4" s="471">
        <v>2015</v>
      </c>
      <c r="F4" s="471">
        <v>2016</v>
      </c>
      <c r="G4" s="471">
        <v>2017</v>
      </c>
      <c r="H4" s="471">
        <v>2018</v>
      </c>
      <c r="I4" s="471">
        <v>2019</v>
      </c>
      <c r="J4" s="471">
        <v>2020</v>
      </c>
      <c r="K4" s="471">
        <v>2021</v>
      </c>
      <c r="L4" s="471">
        <v>2022</v>
      </c>
    </row>
    <row r="5" spans="1:12" s="450" customFormat="1" ht="15" customHeight="1" x14ac:dyDescent="0.4">
      <c r="A5" s="465" t="s">
        <v>10</v>
      </c>
      <c r="B5" s="466">
        <v>2374</v>
      </c>
      <c r="C5" s="466">
        <v>1606</v>
      </c>
      <c r="D5" s="466">
        <v>1990</v>
      </c>
      <c r="E5" s="466">
        <v>2720</v>
      </c>
      <c r="F5" s="466">
        <v>3734</v>
      </c>
      <c r="G5" s="466">
        <v>5662</v>
      </c>
      <c r="H5" s="466">
        <v>6466</v>
      </c>
      <c r="I5" s="466">
        <v>6686</v>
      </c>
      <c r="J5" s="466">
        <v>8227</v>
      </c>
      <c r="K5" s="466">
        <v>8253</v>
      </c>
      <c r="L5" s="466">
        <v>7794</v>
      </c>
    </row>
    <row r="6" spans="1:12" s="450" customFormat="1" ht="15" customHeight="1" x14ac:dyDescent="0.4">
      <c r="A6" s="465" t="s">
        <v>11</v>
      </c>
      <c r="B6" s="466">
        <v>52</v>
      </c>
      <c r="C6" s="466">
        <v>44</v>
      </c>
      <c r="D6" s="466">
        <v>38</v>
      </c>
      <c r="E6" s="466">
        <v>32</v>
      </c>
      <c r="F6" s="466">
        <v>41</v>
      </c>
      <c r="G6" s="466">
        <v>94</v>
      </c>
      <c r="H6" s="466">
        <v>145</v>
      </c>
      <c r="I6" s="466">
        <v>165</v>
      </c>
      <c r="J6" s="466">
        <v>343</v>
      </c>
      <c r="K6" s="466">
        <v>486</v>
      </c>
      <c r="L6" s="466">
        <v>490</v>
      </c>
    </row>
    <row r="7" spans="1:12" s="450" customFormat="1" ht="15" customHeight="1" x14ac:dyDescent="0.4">
      <c r="A7" s="465" t="s">
        <v>12</v>
      </c>
      <c r="B7" s="466"/>
      <c r="C7" s="466">
        <v>4</v>
      </c>
      <c r="D7" s="466"/>
      <c r="E7" s="466">
        <v>3</v>
      </c>
      <c r="F7" s="466">
        <v>1</v>
      </c>
      <c r="G7" s="466">
        <v>3</v>
      </c>
      <c r="H7" s="466">
        <v>5</v>
      </c>
      <c r="I7" s="466">
        <v>10</v>
      </c>
      <c r="J7" s="466">
        <v>14</v>
      </c>
      <c r="K7" s="466">
        <v>16</v>
      </c>
      <c r="L7" s="466">
        <v>14</v>
      </c>
    </row>
    <row r="8" spans="1:12" s="450" customFormat="1" ht="15" customHeight="1" x14ac:dyDescent="0.4">
      <c r="A8" s="465" t="s">
        <v>13</v>
      </c>
      <c r="B8" s="466">
        <v>57</v>
      </c>
      <c r="C8" s="466">
        <v>48</v>
      </c>
      <c r="D8" s="466">
        <v>44</v>
      </c>
      <c r="E8" s="466">
        <v>81</v>
      </c>
      <c r="F8" s="466">
        <v>65</v>
      </c>
      <c r="G8" s="466">
        <v>194</v>
      </c>
      <c r="H8" s="466">
        <v>199</v>
      </c>
      <c r="I8" s="466">
        <v>185</v>
      </c>
      <c r="J8" s="466">
        <v>172</v>
      </c>
      <c r="K8" s="466">
        <v>287</v>
      </c>
      <c r="L8" s="466">
        <v>309</v>
      </c>
    </row>
    <row r="9" spans="1:12" s="450" customFormat="1" ht="15" customHeight="1" x14ac:dyDescent="0.4">
      <c r="A9" s="465" t="s">
        <v>14</v>
      </c>
      <c r="B9" s="466">
        <v>58</v>
      </c>
      <c r="C9" s="466">
        <v>44</v>
      </c>
      <c r="D9" s="466">
        <v>34</v>
      </c>
      <c r="E9" s="466">
        <v>56</v>
      </c>
      <c r="F9" s="466">
        <v>58</v>
      </c>
      <c r="G9" s="466">
        <v>91</v>
      </c>
      <c r="H9" s="466">
        <v>192</v>
      </c>
      <c r="I9" s="466">
        <v>224</v>
      </c>
      <c r="J9" s="466">
        <v>312</v>
      </c>
      <c r="K9" s="466">
        <v>307</v>
      </c>
      <c r="L9" s="466">
        <v>411</v>
      </c>
    </row>
    <row r="10" spans="1:12" s="450" customFormat="1" ht="15" customHeight="1" x14ac:dyDescent="0.4">
      <c r="A10" s="465" t="s">
        <v>15</v>
      </c>
      <c r="B10" s="466">
        <v>2</v>
      </c>
      <c r="C10" s="466"/>
      <c r="D10" s="466">
        <v>1</v>
      </c>
      <c r="E10" s="466">
        <v>1</v>
      </c>
      <c r="F10" s="466">
        <v>3</v>
      </c>
      <c r="G10" s="466"/>
      <c r="H10" s="466"/>
      <c r="I10" s="466">
        <v>2</v>
      </c>
      <c r="J10" s="466">
        <v>9</v>
      </c>
      <c r="K10" s="466">
        <v>7</v>
      </c>
      <c r="L10" s="466">
        <v>7</v>
      </c>
    </row>
    <row r="11" spans="1:12" s="450" customFormat="1" ht="15" customHeight="1" x14ac:dyDescent="0.4">
      <c r="A11" s="465" t="s">
        <v>16</v>
      </c>
      <c r="B11" s="466">
        <v>13</v>
      </c>
      <c r="C11" s="466">
        <v>6</v>
      </c>
      <c r="D11" s="466">
        <v>20</v>
      </c>
      <c r="E11" s="466">
        <v>13</v>
      </c>
      <c r="F11" s="466">
        <v>28</v>
      </c>
      <c r="G11" s="466">
        <v>26</v>
      </c>
      <c r="H11" s="466">
        <v>33</v>
      </c>
      <c r="I11" s="466">
        <v>32</v>
      </c>
      <c r="J11" s="466">
        <v>56</v>
      </c>
      <c r="K11" s="466">
        <v>51</v>
      </c>
      <c r="L11" s="466">
        <v>61</v>
      </c>
    </row>
    <row r="12" spans="1:12" s="450" customFormat="1" ht="15" customHeight="1" x14ac:dyDescent="0.4">
      <c r="A12" s="465" t="s">
        <v>17</v>
      </c>
      <c r="B12" s="466">
        <v>85</v>
      </c>
      <c r="C12" s="466">
        <v>62</v>
      </c>
      <c r="D12" s="466">
        <v>72</v>
      </c>
      <c r="E12" s="466">
        <v>53</v>
      </c>
      <c r="F12" s="466">
        <v>81</v>
      </c>
      <c r="G12" s="466">
        <v>107</v>
      </c>
      <c r="H12" s="466">
        <v>190</v>
      </c>
      <c r="I12" s="466">
        <v>210</v>
      </c>
      <c r="J12" s="466">
        <v>228</v>
      </c>
      <c r="K12" s="466">
        <v>490</v>
      </c>
      <c r="L12" s="466">
        <v>552</v>
      </c>
    </row>
    <row r="13" spans="1:12" s="450" customFormat="1" ht="15" customHeight="1" x14ac:dyDescent="0.4">
      <c r="A13" s="465" t="s">
        <v>38</v>
      </c>
      <c r="B13" s="466">
        <v>10</v>
      </c>
      <c r="C13" s="466">
        <v>6</v>
      </c>
      <c r="D13" s="466">
        <v>14</v>
      </c>
      <c r="E13" s="466">
        <v>9</v>
      </c>
      <c r="F13" s="466">
        <v>8</v>
      </c>
      <c r="G13" s="466">
        <v>19</v>
      </c>
      <c r="H13" s="466">
        <v>23</v>
      </c>
      <c r="I13" s="466">
        <v>40</v>
      </c>
      <c r="J13" s="466">
        <v>76</v>
      </c>
      <c r="K13" s="466">
        <v>69</v>
      </c>
      <c r="L13" s="466">
        <v>79</v>
      </c>
    </row>
    <row r="14" spans="1:12" s="450" customFormat="1" ht="15" customHeight="1" x14ac:dyDescent="0.4">
      <c r="A14" s="465" t="s">
        <v>19</v>
      </c>
      <c r="B14" s="466">
        <v>2730</v>
      </c>
      <c r="C14" s="466">
        <v>2367</v>
      </c>
      <c r="D14" s="466">
        <v>2745</v>
      </c>
      <c r="E14" s="466">
        <v>4440</v>
      </c>
      <c r="F14" s="466">
        <v>4261</v>
      </c>
      <c r="G14" s="466">
        <v>7766</v>
      </c>
      <c r="H14" s="466">
        <v>10358</v>
      </c>
      <c r="I14" s="466">
        <v>10437</v>
      </c>
      <c r="J14" s="466">
        <v>19064</v>
      </c>
      <c r="K14" s="466">
        <v>14004</v>
      </c>
      <c r="L14" s="466">
        <v>14993</v>
      </c>
    </row>
    <row r="15" spans="1:12" s="450" customFormat="1" ht="15" customHeight="1" x14ac:dyDescent="0.4">
      <c r="A15" s="465" t="s">
        <v>20</v>
      </c>
      <c r="B15" s="466">
        <v>429</v>
      </c>
      <c r="C15" s="466">
        <v>433</v>
      </c>
      <c r="D15" s="466">
        <v>405</v>
      </c>
      <c r="E15" s="466">
        <v>556</v>
      </c>
      <c r="F15" s="466">
        <v>738</v>
      </c>
      <c r="G15" s="466">
        <v>1084</v>
      </c>
      <c r="H15" s="466">
        <v>1351</v>
      </c>
      <c r="I15" s="466">
        <v>2013</v>
      </c>
      <c r="J15" s="466">
        <v>2203</v>
      </c>
      <c r="K15" s="466">
        <v>2855</v>
      </c>
      <c r="L15" s="466">
        <v>2606</v>
      </c>
    </row>
    <row r="16" spans="1:12" s="450" customFormat="1" ht="15" customHeight="1" x14ac:dyDescent="0.4">
      <c r="A16" s="465" t="s">
        <v>21</v>
      </c>
      <c r="B16" s="466">
        <v>90</v>
      </c>
      <c r="C16" s="466">
        <v>112</v>
      </c>
      <c r="D16" s="466">
        <v>99</v>
      </c>
      <c r="E16" s="466">
        <v>126</v>
      </c>
      <c r="F16" s="466">
        <v>155</v>
      </c>
      <c r="G16" s="466">
        <v>199</v>
      </c>
      <c r="H16" s="466">
        <v>274</v>
      </c>
      <c r="I16" s="466">
        <v>441</v>
      </c>
      <c r="J16" s="466">
        <v>965</v>
      </c>
      <c r="K16" s="466">
        <v>864</v>
      </c>
      <c r="L16" s="466">
        <v>967</v>
      </c>
    </row>
    <row r="17" spans="1:12" s="450" customFormat="1" ht="15" customHeight="1" x14ac:dyDescent="0.4">
      <c r="A17" s="465" t="s">
        <v>22</v>
      </c>
      <c r="B17" s="466">
        <v>260</v>
      </c>
      <c r="C17" s="466">
        <v>242</v>
      </c>
      <c r="D17" s="466">
        <v>214</v>
      </c>
      <c r="E17" s="466">
        <v>305</v>
      </c>
      <c r="F17" s="466">
        <v>271</v>
      </c>
      <c r="G17" s="466">
        <v>444</v>
      </c>
      <c r="H17" s="466">
        <v>633</v>
      </c>
      <c r="I17" s="466">
        <v>885</v>
      </c>
      <c r="J17" s="466">
        <v>1262</v>
      </c>
      <c r="K17" s="466">
        <v>1621</v>
      </c>
      <c r="L17" s="466">
        <v>1599</v>
      </c>
    </row>
    <row r="18" spans="1:12" s="450" customFormat="1" ht="15" customHeight="1" x14ac:dyDescent="0.4">
      <c r="A18" s="465" t="s">
        <v>23</v>
      </c>
      <c r="B18" s="466">
        <v>0</v>
      </c>
      <c r="C18" s="466">
        <v>4</v>
      </c>
      <c r="D18" s="466">
        <v>6</v>
      </c>
      <c r="E18" s="466">
        <v>4</v>
      </c>
      <c r="F18" s="466">
        <v>2</v>
      </c>
      <c r="G18" s="466">
        <v>5</v>
      </c>
      <c r="H18" s="466">
        <v>11</v>
      </c>
      <c r="I18" s="466">
        <v>3</v>
      </c>
      <c r="J18" s="466">
        <v>11</v>
      </c>
      <c r="K18" s="466">
        <v>10</v>
      </c>
      <c r="L18" s="466">
        <v>27</v>
      </c>
    </row>
    <row r="19" spans="1:12" s="450" customFormat="1" ht="15" customHeight="1" x14ac:dyDescent="0.4">
      <c r="A19" s="465" t="s">
        <v>24</v>
      </c>
      <c r="B19" s="466">
        <v>23</v>
      </c>
      <c r="C19" s="466">
        <v>13</v>
      </c>
      <c r="D19" s="466">
        <v>26</v>
      </c>
      <c r="E19" s="466">
        <v>16</v>
      </c>
      <c r="F19" s="466">
        <v>28</v>
      </c>
      <c r="G19" s="466">
        <v>36</v>
      </c>
      <c r="H19" s="466">
        <v>42</v>
      </c>
      <c r="I19" s="466">
        <v>80</v>
      </c>
      <c r="J19" s="466">
        <v>100</v>
      </c>
      <c r="K19" s="466">
        <v>139</v>
      </c>
      <c r="L19" s="466">
        <v>133</v>
      </c>
    </row>
    <row r="20" spans="1:12" s="450" customFormat="1" ht="15" customHeight="1" x14ac:dyDescent="0.4">
      <c r="A20" s="465" t="s">
        <v>25</v>
      </c>
      <c r="B20" s="466">
        <v>1310</v>
      </c>
      <c r="C20" s="466">
        <v>1368</v>
      </c>
      <c r="D20" s="466">
        <v>1516</v>
      </c>
      <c r="E20" s="466">
        <v>2366</v>
      </c>
      <c r="F20" s="466">
        <v>2440</v>
      </c>
      <c r="G20" s="466">
        <v>3562</v>
      </c>
      <c r="H20" s="466">
        <v>3797</v>
      </c>
      <c r="I20" s="466">
        <v>6044</v>
      </c>
      <c r="J20" s="466">
        <v>11201</v>
      </c>
      <c r="K20" s="466">
        <v>7774</v>
      </c>
      <c r="L20" s="466">
        <v>9830</v>
      </c>
    </row>
    <row r="21" spans="1:12" s="450" customFormat="1" ht="15" customHeight="1" x14ac:dyDescent="0.4">
      <c r="A21" s="465" t="s">
        <v>26</v>
      </c>
      <c r="B21" s="466">
        <v>10</v>
      </c>
      <c r="C21" s="466">
        <v>6</v>
      </c>
      <c r="D21" s="466">
        <v>8</v>
      </c>
      <c r="E21" s="466">
        <v>13</v>
      </c>
      <c r="F21" s="466">
        <v>3</v>
      </c>
      <c r="G21" s="466">
        <v>8</v>
      </c>
      <c r="H21" s="466">
        <v>13</v>
      </c>
      <c r="I21" s="466">
        <v>34</v>
      </c>
      <c r="J21" s="466">
        <v>33</v>
      </c>
      <c r="K21" s="466">
        <v>35</v>
      </c>
      <c r="L21" s="466">
        <v>46</v>
      </c>
    </row>
    <row r="22" spans="1:12" s="450" customFormat="1" ht="15" customHeight="1" x14ac:dyDescent="0.4">
      <c r="A22" s="465" t="s">
        <v>27</v>
      </c>
      <c r="B22" s="466">
        <v>453</v>
      </c>
      <c r="C22" s="466">
        <v>397</v>
      </c>
      <c r="D22" s="466">
        <v>321</v>
      </c>
      <c r="E22" s="466">
        <v>271</v>
      </c>
      <c r="F22" s="466">
        <v>497</v>
      </c>
      <c r="G22" s="466">
        <v>721</v>
      </c>
      <c r="H22" s="466">
        <v>1145</v>
      </c>
      <c r="I22" s="466">
        <v>1344</v>
      </c>
      <c r="J22" s="466">
        <v>2465</v>
      </c>
      <c r="K22" s="466">
        <v>3589</v>
      </c>
      <c r="L22" s="466">
        <v>5995</v>
      </c>
    </row>
    <row r="23" spans="1:12" s="450" customFormat="1" ht="15" customHeight="1" x14ac:dyDescent="0.4">
      <c r="A23" s="465" t="s">
        <v>28</v>
      </c>
      <c r="B23" s="466">
        <v>31</v>
      </c>
      <c r="C23" s="466">
        <v>29</v>
      </c>
      <c r="D23" s="466">
        <v>24</v>
      </c>
      <c r="E23" s="466">
        <v>35</v>
      </c>
      <c r="F23" s="466">
        <v>26</v>
      </c>
      <c r="G23" s="466">
        <v>67</v>
      </c>
      <c r="H23" s="466">
        <v>49</v>
      </c>
      <c r="I23" s="466">
        <v>126</v>
      </c>
      <c r="J23" s="466">
        <v>114</v>
      </c>
      <c r="K23" s="466">
        <v>266</v>
      </c>
      <c r="L23" s="466">
        <v>208</v>
      </c>
    </row>
    <row r="24" spans="1:12" s="450" customFormat="1" ht="15" customHeight="1" x14ac:dyDescent="0.4">
      <c r="A24" s="465" t="s">
        <v>29</v>
      </c>
      <c r="B24" s="466">
        <v>1</v>
      </c>
      <c r="C24" s="466">
        <v>2</v>
      </c>
      <c r="D24" s="466">
        <v>5</v>
      </c>
      <c r="E24" s="466">
        <v>5</v>
      </c>
      <c r="F24" s="466">
        <v>16</v>
      </c>
      <c r="G24" s="466"/>
      <c r="H24" s="466">
        <v>4</v>
      </c>
      <c r="I24" s="466">
        <v>10</v>
      </c>
      <c r="J24" s="466">
        <v>5</v>
      </c>
      <c r="K24" s="466">
        <v>12</v>
      </c>
      <c r="L24" s="466">
        <v>6</v>
      </c>
    </row>
    <row r="25" spans="1:12" s="450" customFormat="1" ht="15" customHeight="1" x14ac:dyDescent="0.4">
      <c r="A25" s="465" t="s">
        <v>397</v>
      </c>
      <c r="B25" s="466"/>
      <c r="C25" s="466"/>
      <c r="D25" s="466"/>
      <c r="E25" s="466"/>
      <c r="F25" s="466"/>
      <c r="G25" s="466"/>
      <c r="H25" s="466"/>
      <c r="I25" s="466"/>
      <c r="J25" s="466"/>
      <c r="K25" s="466">
        <v>17</v>
      </c>
      <c r="L25" s="466">
        <v>123</v>
      </c>
    </row>
    <row r="26" spans="1:12" s="450" customFormat="1" ht="18" customHeight="1" x14ac:dyDescent="0.4">
      <c r="A26" s="472" t="s">
        <v>30</v>
      </c>
      <c r="B26" s="473">
        <v>7988</v>
      </c>
      <c r="C26" s="473">
        <v>6793</v>
      </c>
      <c r="D26" s="473">
        <v>7582</v>
      </c>
      <c r="E26" s="473">
        <v>11105</v>
      </c>
      <c r="F26" s="473">
        <v>12456</v>
      </c>
      <c r="G26" s="473">
        <v>20088</v>
      </c>
      <c r="H26" s="473">
        <v>24930</v>
      </c>
      <c r="I26" s="473">
        <v>28971</v>
      </c>
      <c r="J26" s="473">
        <v>46860</v>
      </c>
      <c r="K26" s="473">
        <v>41152</v>
      </c>
      <c r="L26" s="473">
        <v>46250</v>
      </c>
    </row>
    <row r="27" spans="1:12" s="450" customFormat="1" ht="11.4" x14ac:dyDescent="0.4">
      <c r="A27" s="341" t="s">
        <v>108</v>
      </c>
    </row>
    <row r="28" spans="1:12" x14ac:dyDescent="0.4">
      <c r="A28" s="249" t="s">
        <v>32</v>
      </c>
    </row>
  </sheetData>
  <mergeCells count="2">
    <mergeCell ref="A3:A4"/>
    <mergeCell ref="B3:L3"/>
  </mergeCells>
  <pageMargins left="0.78431372549019618" right="0.78431372549019618" top="0.98039215686274517" bottom="0.98039215686274517" header="0.50980392156862753" footer="0.50980392156862753"/>
  <pageSetup paperSize="9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29"/>
  <sheetViews>
    <sheetView workbookViewId="0"/>
  </sheetViews>
  <sheetFormatPr defaultColWidth="10.83203125" defaultRowHeight="12.3" x14ac:dyDescent="0.4"/>
  <cols>
    <col min="1" max="1" width="0.1640625" style="61" customWidth="1"/>
    <col min="2" max="2" width="13.44140625" style="61" customWidth="1"/>
    <col min="3" max="20" width="10.5546875" style="61" customWidth="1"/>
    <col min="21" max="21" width="4.5546875" style="61" customWidth="1"/>
    <col min="22" max="16384" width="10.83203125" style="61"/>
  </cols>
  <sheetData>
    <row r="2" spans="1:20" x14ac:dyDescent="0.4">
      <c r="B2" s="248" t="s">
        <v>407</v>
      </c>
    </row>
    <row r="3" spans="1:20" x14ac:dyDescent="0.4">
      <c r="B3" s="248"/>
    </row>
    <row r="4" spans="1:20" x14ac:dyDescent="0.4">
      <c r="B4" s="248"/>
      <c r="T4" s="266"/>
    </row>
    <row r="5" spans="1:20" s="216" customFormat="1" ht="18.7" customHeight="1" x14ac:dyDescent="0.4">
      <c r="B5" s="643" t="s">
        <v>311</v>
      </c>
      <c r="C5" s="644" t="s">
        <v>45</v>
      </c>
      <c r="D5" s="644"/>
      <c r="E5" s="644"/>
      <c r="F5" s="644" t="s">
        <v>46</v>
      </c>
      <c r="G5" s="644"/>
      <c r="H5" s="644"/>
      <c r="I5" s="644" t="s">
        <v>47</v>
      </c>
      <c r="J5" s="644"/>
      <c r="K5" s="644"/>
      <c r="L5" s="644" t="s">
        <v>48</v>
      </c>
      <c r="M5" s="644"/>
      <c r="N5" s="644"/>
      <c r="O5" s="644" t="s">
        <v>29</v>
      </c>
      <c r="P5" s="644"/>
      <c r="Q5" s="644"/>
      <c r="R5" s="641" t="s">
        <v>312</v>
      </c>
      <c r="S5" s="641" t="s">
        <v>313</v>
      </c>
      <c r="T5" s="641" t="s">
        <v>314</v>
      </c>
    </row>
    <row r="6" spans="1:20" s="216" customFormat="1" ht="18" customHeight="1" x14ac:dyDescent="0.4">
      <c r="B6" s="643"/>
      <c r="C6" s="268" t="s">
        <v>312</v>
      </c>
      <c r="D6" s="268" t="s">
        <v>313</v>
      </c>
      <c r="E6" s="268" t="s">
        <v>314</v>
      </c>
      <c r="F6" s="268" t="s">
        <v>312</v>
      </c>
      <c r="G6" s="268" t="s">
        <v>313</v>
      </c>
      <c r="H6" s="268" t="s">
        <v>314</v>
      </c>
      <c r="I6" s="268" t="s">
        <v>312</v>
      </c>
      <c r="J6" s="268" t="s">
        <v>313</v>
      </c>
      <c r="K6" s="268" t="s">
        <v>314</v>
      </c>
      <c r="L6" s="268" t="s">
        <v>312</v>
      </c>
      <c r="M6" s="268" t="s">
        <v>313</v>
      </c>
      <c r="N6" s="268" t="s">
        <v>314</v>
      </c>
      <c r="O6" s="268" t="s">
        <v>312</v>
      </c>
      <c r="P6" s="268" t="s">
        <v>313</v>
      </c>
      <c r="Q6" s="268" t="s">
        <v>314</v>
      </c>
      <c r="R6" s="642"/>
      <c r="S6" s="642"/>
      <c r="T6" s="642"/>
    </row>
    <row r="7" spans="1:20" s="216" customFormat="1" ht="26.25" customHeight="1" x14ac:dyDescent="0.4">
      <c r="A7" s="217" t="s">
        <v>315</v>
      </c>
      <c r="B7" s="4" t="s">
        <v>365</v>
      </c>
      <c r="C7" s="236">
        <v>36993</v>
      </c>
      <c r="D7" s="236">
        <v>27859</v>
      </c>
      <c r="E7" s="236">
        <v>9134</v>
      </c>
      <c r="F7" s="236">
        <v>124</v>
      </c>
      <c r="G7" s="236">
        <v>32</v>
      </c>
      <c r="H7" s="236">
        <v>92</v>
      </c>
      <c r="I7" s="236">
        <v>10195</v>
      </c>
      <c r="J7" s="236">
        <v>7360</v>
      </c>
      <c r="K7" s="236">
        <v>2835</v>
      </c>
      <c r="L7" s="236">
        <v>6511</v>
      </c>
      <c r="M7" s="236">
        <v>5329</v>
      </c>
      <c r="N7" s="236">
        <v>1182</v>
      </c>
      <c r="O7" s="236">
        <v>54</v>
      </c>
      <c r="P7" s="236">
        <v>22</v>
      </c>
      <c r="Q7" s="236">
        <v>32</v>
      </c>
      <c r="R7" s="267">
        <v>53877</v>
      </c>
      <c r="S7" s="267">
        <v>40602</v>
      </c>
      <c r="T7" s="267">
        <v>13275</v>
      </c>
    </row>
    <row r="8" spans="1:20" s="216" customFormat="1" ht="26.25" customHeight="1" x14ac:dyDescent="0.4">
      <c r="A8" s="217" t="s">
        <v>317</v>
      </c>
      <c r="B8" s="4" t="s">
        <v>366</v>
      </c>
      <c r="C8" s="237">
        <v>1289</v>
      </c>
      <c r="D8" s="237">
        <v>971</v>
      </c>
      <c r="E8" s="237">
        <v>318</v>
      </c>
      <c r="F8" s="237">
        <v>5</v>
      </c>
      <c r="G8" s="237">
        <v>0</v>
      </c>
      <c r="H8" s="237">
        <v>5</v>
      </c>
      <c r="I8" s="237">
        <v>427</v>
      </c>
      <c r="J8" s="237">
        <v>252</v>
      </c>
      <c r="K8" s="237">
        <v>175</v>
      </c>
      <c r="L8" s="237">
        <v>330</v>
      </c>
      <c r="M8" s="237">
        <v>267</v>
      </c>
      <c r="N8" s="237">
        <v>63</v>
      </c>
      <c r="O8" s="237">
        <v>3</v>
      </c>
      <c r="P8" s="237">
        <v>0</v>
      </c>
      <c r="Q8" s="237">
        <v>3</v>
      </c>
      <c r="R8" s="267">
        <v>2054</v>
      </c>
      <c r="S8" s="267">
        <v>1490</v>
      </c>
      <c r="T8" s="267">
        <v>564</v>
      </c>
    </row>
    <row r="9" spans="1:20" s="216" customFormat="1" ht="26.25" customHeight="1" x14ac:dyDescent="0.4">
      <c r="A9" s="217" t="s">
        <v>319</v>
      </c>
      <c r="B9" s="4" t="s">
        <v>367</v>
      </c>
      <c r="C9" s="236">
        <v>68351</v>
      </c>
      <c r="D9" s="236">
        <v>50966</v>
      </c>
      <c r="E9" s="236">
        <v>17385</v>
      </c>
      <c r="F9" s="236">
        <v>237</v>
      </c>
      <c r="G9" s="236">
        <v>58</v>
      </c>
      <c r="H9" s="236">
        <v>179</v>
      </c>
      <c r="I9" s="236">
        <v>19000</v>
      </c>
      <c r="J9" s="236">
        <v>12600</v>
      </c>
      <c r="K9" s="236">
        <v>6400</v>
      </c>
      <c r="L9" s="236">
        <v>12604</v>
      </c>
      <c r="M9" s="236">
        <v>10057</v>
      </c>
      <c r="N9" s="236">
        <v>2547</v>
      </c>
      <c r="O9" s="236">
        <v>153</v>
      </c>
      <c r="P9" s="236">
        <v>47</v>
      </c>
      <c r="Q9" s="236">
        <v>106</v>
      </c>
      <c r="R9" s="267">
        <v>100345</v>
      </c>
      <c r="S9" s="267">
        <v>73728</v>
      </c>
      <c r="T9" s="267">
        <v>26617</v>
      </c>
    </row>
    <row r="10" spans="1:20" s="216" customFormat="1" ht="26.25" customHeight="1" x14ac:dyDescent="0.4">
      <c r="A10" s="217" t="s">
        <v>321</v>
      </c>
      <c r="B10" s="4" t="s">
        <v>368</v>
      </c>
      <c r="C10" s="237">
        <v>5813</v>
      </c>
      <c r="D10" s="237">
        <v>4661</v>
      </c>
      <c r="E10" s="237">
        <v>1152</v>
      </c>
      <c r="F10" s="237">
        <v>40</v>
      </c>
      <c r="G10" s="237">
        <v>15</v>
      </c>
      <c r="H10" s="237">
        <v>25</v>
      </c>
      <c r="I10" s="237">
        <v>1932</v>
      </c>
      <c r="J10" s="237">
        <v>1175</v>
      </c>
      <c r="K10" s="237">
        <v>757</v>
      </c>
      <c r="L10" s="237">
        <v>1203</v>
      </c>
      <c r="M10" s="237">
        <v>1006</v>
      </c>
      <c r="N10" s="237">
        <v>197</v>
      </c>
      <c r="O10" s="237">
        <v>3</v>
      </c>
      <c r="P10" s="237">
        <v>0</v>
      </c>
      <c r="Q10" s="237">
        <v>3</v>
      </c>
      <c r="R10" s="267">
        <v>8991</v>
      </c>
      <c r="S10" s="267">
        <v>6857</v>
      </c>
      <c r="T10" s="267">
        <v>2134</v>
      </c>
    </row>
    <row r="11" spans="1:20" s="216" customFormat="1" ht="26.25" customHeight="1" x14ac:dyDescent="0.4">
      <c r="A11" s="217" t="s">
        <v>323</v>
      </c>
      <c r="B11" s="4" t="s">
        <v>369</v>
      </c>
      <c r="C11" s="236">
        <v>5615</v>
      </c>
      <c r="D11" s="236">
        <v>4209</v>
      </c>
      <c r="E11" s="236">
        <v>1406</v>
      </c>
      <c r="F11" s="236"/>
      <c r="G11" s="236"/>
      <c r="H11" s="236"/>
      <c r="I11" s="236">
        <v>1824</v>
      </c>
      <c r="J11" s="236">
        <v>1104</v>
      </c>
      <c r="K11" s="236">
        <v>720</v>
      </c>
      <c r="L11" s="236">
        <v>883</v>
      </c>
      <c r="M11" s="236">
        <v>724</v>
      </c>
      <c r="N11" s="236">
        <v>159</v>
      </c>
      <c r="O11" s="236">
        <v>4</v>
      </c>
      <c r="P11" s="236">
        <v>2</v>
      </c>
      <c r="Q11" s="236">
        <v>2</v>
      </c>
      <c r="R11" s="267">
        <v>8326</v>
      </c>
      <c r="S11" s="267">
        <v>6039</v>
      </c>
      <c r="T11" s="267">
        <v>2287</v>
      </c>
    </row>
    <row r="12" spans="1:20" s="216" customFormat="1" ht="26.25" customHeight="1" x14ac:dyDescent="0.4">
      <c r="A12" s="217" t="s">
        <v>325</v>
      </c>
      <c r="B12" s="4" t="s">
        <v>370</v>
      </c>
      <c r="C12" s="237">
        <v>42734</v>
      </c>
      <c r="D12" s="237">
        <v>32143</v>
      </c>
      <c r="E12" s="237">
        <v>10591</v>
      </c>
      <c r="F12" s="237">
        <v>78</v>
      </c>
      <c r="G12" s="237">
        <v>14</v>
      </c>
      <c r="H12" s="237">
        <v>64</v>
      </c>
      <c r="I12" s="237">
        <v>13351</v>
      </c>
      <c r="J12" s="237">
        <v>10071</v>
      </c>
      <c r="K12" s="237">
        <v>3280</v>
      </c>
      <c r="L12" s="237">
        <v>5735</v>
      </c>
      <c r="M12" s="237">
        <v>4413</v>
      </c>
      <c r="N12" s="237">
        <v>1322</v>
      </c>
      <c r="O12" s="237">
        <v>51</v>
      </c>
      <c r="P12" s="237">
        <v>20</v>
      </c>
      <c r="Q12" s="237">
        <v>31</v>
      </c>
      <c r="R12" s="267">
        <v>61949</v>
      </c>
      <c r="S12" s="267">
        <v>46661</v>
      </c>
      <c r="T12" s="267">
        <v>15288</v>
      </c>
    </row>
    <row r="13" spans="1:20" s="216" customFormat="1" ht="26.25" customHeight="1" x14ac:dyDescent="0.4">
      <c r="A13" s="217" t="s">
        <v>327</v>
      </c>
      <c r="B13" s="4" t="s">
        <v>371</v>
      </c>
      <c r="C13" s="236">
        <v>13351</v>
      </c>
      <c r="D13" s="236">
        <v>10200</v>
      </c>
      <c r="E13" s="236">
        <v>3151</v>
      </c>
      <c r="F13" s="236">
        <v>34</v>
      </c>
      <c r="G13" s="236">
        <v>12</v>
      </c>
      <c r="H13" s="236">
        <v>22</v>
      </c>
      <c r="I13" s="236">
        <v>4445</v>
      </c>
      <c r="J13" s="236">
        <v>3269</v>
      </c>
      <c r="K13" s="236">
        <v>1176</v>
      </c>
      <c r="L13" s="236">
        <v>1595</v>
      </c>
      <c r="M13" s="236">
        <v>1266</v>
      </c>
      <c r="N13" s="236">
        <v>329</v>
      </c>
      <c r="O13" s="236">
        <v>21</v>
      </c>
      <c r="P13" s="236">
        <v>7</v>
      </c>
      <c r="Q13" s="236">
        <v>14</v>
      </c>
      <c r="R13" s="267">
        <v>19446</v>
      </c>
      <c r="S13" s="267">
        <v>14754</v>
      </c>
      <c r="T13" s="267">
        <v>4692</v>
      </c>
    </row>
    <row r="14" spans="1:20" s="216" customFormat="1" ht="26.25" customHeight="1" x14ac:dyDescent="0.4">
      <c r="A14" s="217" t="s">
        <v>329</v>
      </c>
      <c r="B14" s="4" t="s">
        <v>372</v>
      </c>
      <c r="C14" s="237">
        <v>15664</v>
      </c>
      <c r="D14" s="237">
        <v>11728</v>
      </c>
      <c r="E14" s="237">
        <v>3936</v>
      </c>
      <c r="F14" s="237">
        <v>41</v>
      </c>
      <c r="G14" s="237">
        <v>9</v>
      </c>
      <c r="H14" s="237">
        <v>32</v>
      </c>
      <c r="I14" s="237">
        <v>3804</v>
      </c>
      <c r="J14" s="237">
        <v>2521</v>
      </c>
      <c r="K14" s="237">
        <v>1283</v>
      </c>
      <c r="L14" s="237">
        <v>2215</v>
      </c>
      <c r="M14" s="237">
        <v>1667</v>
      </c>
      <c r="N14" s="237">
        <v>548</v>
      </c>
      <c r="O14" s="237">
        <v>32</v>
      </c>
      <c r="P14" s="237">
        <v>11</v>
      </c>
      <c r="Q14" s="237">
        <v>21</v>
      </c>
      <c r="R14" s="267">
        <v>21756</v>
      </c>
      <c r="S14" s="267">
        <v>15936</v>
      </c>
      <c r="T14" s="267">
        <v>5820</v>
      </c>
    </row>
    <row r="15" spans="1:20" s="216" customFormat="1" ht="26.25" customHeight="1" x14ac:dyDescent="0.4">
      <c r="A15" s="217" t="s">
        <v>331</v>
      </c>
      <c r="B15" s="4" t="s">
        <v>373</v>
      </c>
      <c r="C15" s="236">
        <v>48709</v>
      </c>
      <c r="D15" s="236">
        <v>36263</v>
      </c>
      <c r="E15" s="236">
        <v>12446</v>
      </c>
      <c r="F15" s="236">
        <v>192</v>
      </c>
      <c r="G15" s="236">
        <v>75</v>
      </c>
      <c r="H15" s="236">
        <v>117</v>
      </c>
      <c r="I15" s="236">
        <v>11872</v>
      </c>
      <c r="J15" s="236">
        <v>8272</v>
      </c>
      <c r="K15" s="236">
        <v>3600</v>
      </c>
      <c r="L15" s="236">
        <v>5928</v>
      </c>
      <c r="M15" s="236">
        <v>4772</v>
      </c>
      <c r="N15" s="236">
        <v>1156</v>
      </c>
      <c r="O15" s="236">
        <v>42</v>
      </c>
      <c r="P15" s="236">
        <v>21</v>
      </c>
      <c r="Q15" s="236">
        <v>21</v>
      </c>
      <c r="R15" s="267">
        <v>66743</v>
      </c>
      <c r="S15" s="267">
        <v>49403</v>
      </c>
      <c r="T15" s="267">
        <v>17340</v>
      </c>
    </row>
    <row r="16" spans="1:20" s="216" customFormat="1" ht="26.25" customHeight="1" x14ac:dyDescent="0.4">
      <c r="A16" s="217" t="s">
        <v>333</v>
      </c>
      <c r="B16" s="4" t="s">
        <v>374</v>
      </c>
      <c r="C16" s="237">
        <v>37920</v>
      </c>
      <c r="D16" s="237">
        <v>27515</v>
      </c>
      <c r="E16" s="237">
        <v>10405</v>
      </c>
      <c r="F16" s="237">
        <v>137</v>
      </c>
      <c r="G16" s="237">
        <v>25</v>
      </c>
      <c r="H16" s="237">
        <v>112</v>
      </c>
      <c r="I16" s="237">
        <v>10768</v>
      </c>
      <c r="J16" s="237">
        <v>8006</v>
      </c>
      <c r="K16" s="237">
        <v>2762</v>
      </c>
      <c r="L16" s="237">
        <v>4573</v>
      </c>
      <c r="M16" s="237">
        <v>3454</v>
      </c>
      <c r="N16" s="237">
        <v>1119</v>
      </c>
      <c r="O16" s="237">
        <v>37</v>
      </c>
      <c r="P16" s="237">
        <v>17</v>
      </c>
      <c r="Q16" s="237">
        <v>20</v>
      </c>
      <c r="R16" s="267">
        <v>53435</v>
      </c>
      <c r="S16" s="267">
        <v>39017</v>
      </c>
      <c r="T16" s="267">
        <v>14418</v>
      </c>
    </row>
    <row r="17" spans="1:20" s="216" customFormat="1" ht="26.25" customHeight="1" x14ac:dyDescent="0.4">
      <c r="A17" s="217" t="s">
        <v>335</v>
      </c>
      <c r="B17" s="4" t="s">
        <v>375</v>
      </c>
      <c r="C17" s="236">
        <v>8790</v>
      </c>
      <c r="D17" s="236">
        <v>6164</v>
      </c>
      <c r="E17" s="236">
        <v>2626</v>
      </c>
      <c r="F17" s="236">
        <v>25</v>
      </c>
      <c r="G17" s="236">
        <v>4</v>
      </c>
      <c r="H17" s="236">
        <v>21</v>
      </c>
      <c r="I17" s="236">
        <v>1808</v>
      </c>
      <c r="J17" s="236">
        <v>1187</v>
      </c>
      <c r="K17" s="236">
        <v>621</v>
      </c>
      <c r="L17" s="236">
        <v>664</v>
      </c>
      <c r="M17" s="236">
        <v>477</v>
      </c>
      <c r="N17" s="236">
        <v>187</v>
      </c>
      <c r="O17" s="236">
        <v>11</v>
      </c>
      <c r="P17" s="236">
        <v>3</v>
      </c>
      <c r="Q17" s="236">
        <v>8</v>
      </c>
      <c r="R17" s="267">
        <v>11298</v>
      </c>
      <c r="S17" s="267">
        <v>7835</v>
      </c>
      <c r="T17" s="267">
        <v>3463</v>
      </c>
    </row>
    <row r="18" spans="1:20" s="216" customFormat="1" ht="26.25" customHeight="1" x14ac:dyDescent="0.4">
      <c r="A18" s="217" t="s">
        <v>337</v>
      </c>
      <c r="B18" s="4" t="s">
        <v>376</v>
      </c>
      <c r="C18" s="237">
        <v>14019</v>
      </c>
      <c r="D18" s="237">
        <v>10124</v>
      </c>
      <c r="E18" s="237">
        <v>3895</v>
      </c>
      <c r="F18" s="237">
        <v>36</v>
      </c>
      <c r="G18" s="237">
        <v>8</v>
      </c>
      <c r="H18" s="237">
        <v>28</v>
      </c>
      <c r="I18" s="237">
        <v>3644</v>
      </c>
      <c r="J18" s="237">
        <v>2444</v>
      </c>
      <c r="K18" s="237">
        <v>1200</v>
      </c>
      <c r="L18" s="237">
        <v>1764</v>
      </c>
      <c r="M18" s="237">
        <v>1317</v>
      </c>
      <c r="N18" s="237">
        <v>447</v>
      </c>
      <c r="O18" s="237">
        <v>18</v>
      </c>
      <c r="P18" s="237">
        <v>5</v>
      </c>
      <c r="Q18" s="237">
        <v>13</v>
      </c>
      <c r="R18" s="267">
        <v>19481</v>
      </c>
      <c r="S18" s="267">
        <v>13898</v>
      </c>
      <c r="T18" s="267">
        <v>5583</v>
      </c>
    </row>
    <row r="19" spans="1:20" s="216" customFormat="1" ht="26.25" customHeight="1" x14ac:dyDescent="0.4">
      <c r="A19" s="217" t="s">
        <v>339</v>
      </c>
      <c r="B19" s="4" t="s">
        <v>377</v>
      </c>
      <c r="C19" s="236">
        <v>37794</v>
      </c>
      <c r="D19" s="236">
        <v>25924</v>
      </c>
      <c r="E19" s="236">
        <v>11870</v>
      </c>
      <c r="F19" s="236">
        <v>127</v>
      </c>
      <c r="G19" s="236">
        <v>39</v>
      </c>
      <c r="H19" s="236">
        <v>88</v>
      </c>
      <c r="I19" s="236">
        <v>4766</v>
      </c>
      <c r="J19" s="236">
        <v>2354</v>
      </c>
      <c r="K19" s="236">
        <v>2412</v>
      </c>
      <c r="L19" s="236">
        <v>4591</v>
      </c>
      <c r="M19" s="236">
        <v>3094</v>
      </c>
      <c r="N19" s="236">
        <v>1497</v>
      </c>
      <c r="O19" s="236">
        <v>55</v>
      </c>
      <c r="P19" s="236">
        <v>26</v>
      </c>
      <c r="Q19" s="236">
        <v>29</v>
      </c>
      <c r="R19" s="267">
        <v>47333</v>
      </c>
      <c r="S19" s="267">
        <v>31437</v>
      </c>
      <c r="T19" s="267">
        <v>15896</v>
      </c>
    </row>
    <row r="20" spans="1:20" s="216" customFormat="1" ht="26.25" customHeight="1" x14ac:dyDescent="0.4">
      <c r="A20" s="217" t="s">
        <v>341</v>
      </c>
      <c r="B20" s="4" t="s">
        <v>378</v>
      </c>
      <c r="C20" s="237">
        <v>10469</v>
      </c>
      <c r="D20" s="237">
        <v>7264</v>
      </c>
      <c r="E20" s="237">
        <v>3205</v>
      </c>
      <c r="F20" s="237">
        <v>23</v>
      </c>
      <c r="G20" s="237">
        <v>1</v>
      </c>
      <c r="H20" s="237">
        <v>22</v>
      </c>
      <c r="I20" s="237">
        <v>2319</v>
      </c>
      <c r="J20" s="237">
        <v>1435</v>
      </c>
      <c r="K20" s="237">
        <v>884</v>
      </c>
      <c r="L20" s="237">
        <v>1091</v>
      </c>
      <c r="M20" s="237">
        <v>699</v>
      </c>
      <c r="N20" s="237">
        <v>392</v>
      </c>
      <c r="O20" s="237">
        <v>13</v>
      </c>
      <c r="P20" s="237">
        <v>0</v>
      </c>
      <c r="Q20" s="237">
        <v>13</v>
      </c>
      <c r="R20" s="267">
        <v>13915</v>
      </c>
      <c r="S20" s="267">
        <v>9399</v>
      </c>
      <c r="T20" s="267">
        <v>4516</v>
      </c>
    </row>
    <row r="21" spans="1:20" s="216" customFormat="1" ht="26.25" customHeight="1" x14ac:dyDescent="0.4">
      <c r="A21" s="217" t="s">
        <v>343</v>
      </c>
      <c r="B21" s="4" t="s">
        <v>379</v>
      </c>
      <c r="C21" s="236">
        <v>2075</v>
      </c>
      <c r="D21" s="236">
        <v>1416</v>
      </c>
      <c r="E21" s="236">
        <v>659</v>
      </c>
      <c r="F21" s="236">
        <v>1</v>
      </c>
      <c r="G21" s="236">
        <v>0</v>
      </c>
      <c r="H21" s="236">
        <v>1</v>
      </c>
      <c r="I21" s="236">
        <v>446</v>
      </c>
      <c r="J21" s="236">
        <v>227</v>
      </c>
      <c r="K21" s="236">
        <v>219</v>
      </c>
      <c r="L21" s="236">
        <v>143</v>
      </c>
      <c r="M21" s="236">
        <v>82</v>
      </c>
      <c r="N21" s="236">
        <v>61</v>
      </c>
      <c r="O21" s="236">
        <v>3</v>
      </c>
      <c r="P21" s="236">
        <v>1</v>
      </c>
      <c r="Q21" s="236">
        <v>2</v>
      </c>
      <c r="R21" s="267">
        <v>2668</v>
      </c>
      <c r="S21" s="267">
        <v>1726</v>
      </c>
      <c r="T21" s="267">
        <v>942</v>
      </c>
    </row>
    <row r="22" spans="1:20" s="216" customFormat="1" ht="26.25" customHeight="1" x14ac:dyDescent="0.4">
      <c r="A22" s="217" t="s">
        <v>345</v>
      </c>
      <c r="B22" s="4" t="s">
        <v>380</v>
      </c>
      <c r="C22" s="237">
        <v>34623</v>
      </c>
      <c r="D22" s="237">
        <v>19380</v>
      </c>
      <c r="E22" s="237">
        <v>15243</v>
      </c>
      <c r="F22" s="237">
        <v>187</v>
      </c>
      <c r="G22" s="237">
        <v>60</v>
      </c>
      <c r="H22" s="237">
        <v>127</v>
      </c>
      <c r="I22" s="237">
        <v>6777</v>
      </c>
      <c r="J22" s="237">
        <v>2945</v>
      </c>
      <c r="K22" s="237">
        <v>3832</v>
      </c>
      <c r="L22" s="237">
        <v>4899</v>
      </c>
      <c r="M22" s="237">
        <v>2738</v>
      </c>
      <c r="N22" s="237">
        <v>2161</v>
      </c>
      <c r="O22" s="237">
        <v>54</v>
      </c>
      <c r="P22" s="237">
        <v>17</v>
      </c>
      <c r="Q22" s="237">
        <v>37</v>
      </c>
      <c r="R22" s="267">
        <v>46540</v>
      </c>
      <c r="S22" s="267">
        <v>25140</v>
      </c>
      <c r="T22" s="267">
        <v>21400</v>
      </c>
    </row>
    <row r="23" spans="1:20" s="216" customFormat="1" ht="26.25" customHeight="1" x14ac:dyDescent="0.4">
      <c r="A23" s="217" t="s">
        <v>347</v>
      </c>
      <c r="B23" s="4" t="s">
        <v>381</v>
      </c>
      <c r="C23" s="236">
        <v>27706</v>
      </c>
      <c r="D23" s="236">
        <v>18036</v>
      </c>
      <c r="E23" s="236">
        <v>9670</v>
      </c>
      <c r="F23" s="236">
        <v>76</v>
      </c>
      <c r="G23" s="236">
        <v>17</v>
      </c>
      <c r="H23" s="236">
        <v>59</v>
      </c>
      <c r="I23" s="236">
        <v>7235</v>
      </c>
      <c r="J23" s="236">
        <v>3941</v>
      </c>
      <c r="K23" s="236">
        <v>3294</v>
      </c>
      <c r="L23" s="236">
        <v>3138</v>
      </c>
      <c r="M23" s="236">
        <v>1691</v>
      </c>
      <c r="N23" s="236">
        <v>1447</v>
      </c>
      <c r="O23" s="236">
        <v>34</v>
      </c>
      <c r="P23" s="236">
        <v>5</v>
      </c>
      <c r="Q23" s="236">
        <v>29</v>
      </c>
      <c r="R23" s="267">
        <v>38189</v>
      </c>
      <c r="S23" s="267">
        <v>23690</v>
      </c>
      <c r="T23" s="267">
        <v>14499</v>
      </c>
    </row>
    <row r="24" spans="1:20" s="216" customFormat="1" ht="26.25" customHeight="1" x14ac:dyDescent="0.4">
      <c r="A24" s="217" t="s">
        <v>349</v>
      </c>
      <c r="B24" s="4" t="s">
        <v>382</v>
      </c>
      <c r="C24" s="237">
        <v>4578</v>
      </c>
      <c r="D24" s="237">
        <v>2998</v>
      </c>
      <c r="E24" s="237">
        <v>1580</v>
      </c>
      <c r="F24" s="237">
        <v>24</v>
      </c>
      <c r="G24" s="237">
        <v>8</v>
      </c>
      <c r="H24" s="237">
        <v>16</v>
      </c>
      <c r="I24" s="237">
        <v>1158</v>
      </c>
      <c r="J24" s="237">
        <v>569</v>
      </c>
      <c r="K24" s="237">
        <v>589</v>
      </c>
      <c r="L24" s="237">
        <v>566</v>
      </c>
      <c r="M24" s="237">
        <v>343</v>
      </c>
      <c r="N24" s="237">
        <v>223</v>
      </c>
      <c r="O24" s="237">
        <v>8</v>
      </c>
      <c r="P24" s="237">
        <v>3</v>
      </c>
      <c r="Q24" s="237">
        <v>5</v>
      </c>
      <c r="R24" s="267">
        <v>6334</v>
      </c>
      <c r="S24" s="267">
        <v>3921</v>
      </c>
      <c r="T24" s="267">
        <v>2413</v>
      </c>
    </row>
    <row r="25" spans="1:20" s="216" customFormat="1" ht="26.25" customHeight="1" x14ac:dyDescent="0.4">
      <c r="A25" s="217" t="s">
        <v>351</v>
      </c>
      <c r="B25" s="4" t="s">
        <v>383</v>
      </c>
      <c r="C25" s="236">
        <v>12619</v>
      </c>
      <c r="D25" s="236">
        <v>7576</v>
      </c>
      <c r="E25" s="236">
        <v>5043</v>
      </c>
      <c r="F25" s="236">
        <v>57</v>
      </c>
      <c r="G25" s="236">
        <v>14</v>
      </c>
      <c r="H25" s="236">
        <v>43</v>
      </c>
      <c r="I25" s="236">
        <v>3281</v>
      </c>
      <c r="J25" s="236">
        <v>1437</v>
      </c>
      <c r="K25" s="236">
        <v>1844</v>
      </c>
      <c r="L25" s="236">
        <v>1582</v>
      </c>
      <c r="M25" s="236">
        <v>751</v>
      </c>
      <c r="N25" s="236">
        <v>831</v>
      </c>
      <c r="O25" s="236">
        <v>21</v>
      </c>
      <c r="P25" s="236">
        <v>5</v>
      </c>
      <c r="Q25" s="236">
        <v>16</v>
      </c>
      <c r="R25" s="267">
        <v>17560</v>
      </c>
      <c r="S25" s="267">
        <v>9783</v>
      </c>
      <c r="T25" s="267">
        <v>7777</v>
      </c>
    </row>
    <row r="26" spans="1:20" s="216" customFormat="1" ht="26.25" customHeight="1" x14ac:dyDescent="0.4">
      <c r="A26" s="217" t="s">
        <v>353</v>
      </c>
      <c r="B26" s="4" t="s">
        <v>384</v>
      </c>
      <c r="C26" s="237">
        <v>31254</v>
      </c>
      <c r="D26" s="237">
        <v>17552</v>
      </c>
      <c r="E26" s="237">
        <v>13702</v>
      </c>
      <c r="F26" s="237">
        <v>121</v>
      </c>
      <c r="G26" s="237">
        <v>33</v>
      </c>
      <c r="H26" s="237">
        <v>88</v>
      </c>
      <c r="I26" s="237">
        <v>7004</v>
      </c>
      <c r="J26" s="237">
        <v>3637</v>
      </c>
      <c r="K26" s="237">
        <v>3367</v>
      </c>
      <c r="L26" s="237">
        <v>4210</v>
      </c>
      <c r="M26" s="237">
        <v>2606</v>
      </c>
      <c r="N26" s="237">
        <v>1604</v>
      </c>
      <c r="O26" s="237">
        <v>53</v>
      </c>
      <c r="P26" s="237">
        <v>10</v>
      </c>
      <c r="Q26" s="237">
        <v>43</v>
      </c>
      <c r="R26" s="267">
        <v>42642</v>
      </c>
      <c r="S26" s="267">
        <v>23838</v>
      </c>
      <c r="T26" s="267">
        <v>18804</v>
      </c>
    </row>
    <row r="27" spans="1:20" s="216" customFormat="1" ht="26.25" customHeight="1" x14ac:dyDescent="0.4">
      <c r="A27" s="217" t="s">
        <v>355</v>
      </c>
      <c r="B27" s="4" t="s">
        <v>385</v>
      </c>
      <c r="C27" s="236">
        <v>15004</v>
      </c>
      <c r="D27" s="236">
        <v>10861</v>
      </c>
      <c r="E27" s="236">
        <v>4143</v>
      </c>
      <c r="F27" s="236">
        <v>22</v>
      </c>
      <c r="G27" s="236">
        <v>0</v>
      </c>
      <c r="H27" s="236">
        <v>22</v>
      </c>
      <c r="I27" s="236">
        <v>2995</v>
      </c>
      <c r="J27" s="236">
        <v>1944</v>
      </c>
      <c r="K27" s="236">
        <v>1051</v>
      </c>
      <c r="L27" s="236">
        <v>1106</v>
      </c>
      <c r="M27" s="236">
        <v>717</v>
      </c>
      <c r="N27" s="236">
        <v>389</v>
      </c>
      <c r="O27" s="236">
        <v>29</v>
      </c>
      <c r="P27" s="236">
        <v>9</v>
      </c>
      <c r="Q27" s="236">
        <v>20</v>
      </c>
      <c r="R27" s="267">
        <v>19156</v>
      </c>
      <c r="S27" s="267">
        <v>13531</v>
      </c>
      <c r="T27" s="267">
        <v>5625</v>
      </c>
    </row>
    <row r="28" spans="1:20" s="216" customFormat="1" ht="26.25" customHeight="1" x14ac:dyDescent="0.4">
      <c r="A28" s="218" t="s">
        <v>357</v>
      </c>
      <c r="B28" s="269" t="s">
        <v>30</v>
      </c>
      <c r="C28" s="270">
        <v>475370</v>
      </c>
      <c r="D28" s="270">
        <v>333810</v>
      </c>
      <c r="E28" s="270">
        <v>141560</v>
      </c>
      <c r="F28" s="270">
        <v>1587</v>
      </c>
      <c r="G28" s="270">
        <v>424</v>
      </c>
      <c r="H28" s="270">
        <v>1163</v>
      </c>
      <c r="I28" s="270">
        <v>119051</v>
      </c>
      <c r="J28" s="270">
        <v>76750</v>
      </c>
      <c r="K28" s="270">
        <v>42301</v>
      </c>
      <c r="L28" s="270">
        <v>65331</v>
      </c>
      <c r="M28" s="270">
        <v>47470</v>
      </c>
      <c r="N28" s="270">
        <v>17861</v>
      </c>
      <c r="O28" s="270">
        <v>699</v>
      </c>
      <c r="P28" s="270">
        <v>231</v>
      </c>
      <c r="Q28" s="270">
        <v>468</v>
      </c>
      <c r="R28" s="270">
        <v>662038</v>
      </c>
      <c r="S28" s="270">
        <v>458685</v>
      </c>
      <c r="T28" s="270">
        <v>203353</v>
      </c>
    </row>
    <row r="29" spans="1:20" s="216" customFormat="1" ht="11.4" x14ac:dyDescent="0.4">
      <c r="B29" s="249" t="s">
        <v>31</v>
      </c>
    </row>
  </sheetData>
  <mergeCells count="9">
    <mergeCell ref="R5:R6"/>
    <mergeCell ref="S5:S6"/>
    <mergeCell ref="T5:T6"/>
    <mergeCell ref="B5:B6"/>
    <mergeCell ref="C5:E5"/>
    <mergeCell ref="F5:H5"/>
    <mergeCell ref="I5:K5"/>
    <mergeCell ref="L5:N5"/>
    <mergeCell ref="O5:Q5"/>
  </mergeCells>
  <pageMargins left="0.7" right="0.7" top="0.75" bottom="0.75" header="0.3" footer="0.3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1"/>
  <sheetViews>
    <sheetView workbookViewId="0">
      <selection sqref="A1:C2"/>
    </sheetView>
  </sheetViews>
  <sheetFormatPr defaultColWidth="8.71875" defaultRowHeight="12.3" x14ac:dyDescent="0.4"/>
  <cols>
    <col min="1" max="1" width="27.1640625" style="539" customWidth="1"/>
    <col min="2" max="2" width="20.44140625" style="539" customWidth="1"/>
    <col min="3" max="3" width="26.5546875" style="539" customWidth="1"/>
    <col min="4" max="16384" width="8.71875" style="539"/>
  </cols>
  <sheetData>
    <row r="1" spans="1:7" x14ac:dyDescent="0.4">
      <c r="A1" s="833" t="s">
        <v>434</v>
      </c>
      <c r="B1" s="833"/>
      <c r="C1" s="833"/>
      <c r="D1" s="538"/>
      <c r="E1" s="538"/>
      <c r="F1" s="538"/>
      <c r="G1" s="538"/>
    </row>
    <row r="2" spans="1:7" x14ac:dyDescent="0.4">
      <c r="A2" s="833"/>
      <c r="B2" s="833"/>
      <c r="C2" s="833"/>
    </row>
    <row r="3" spans="1:7" x14ac:dyDescent="0.4">
      <c r="A3" s="540"/>
      <c r="B3" s="540"/>
    </row>
    <row r="5" spans="1:7" x14ac:dyDescent="0.4">
      <c r="A5" s="834" t="s">
        <v>311</v>
      </c>
      <c r="B5" s="835" t="s">
        <v>400</v>
      </c>
    </row>
    <row r="6" spans="1:7" x14ac:dyDescent="0.4">
      <c r="A6" s="834"/>
      <c r="B6" s="835"/>
    </row>
    <row r="7" spans="1:7" x14ac:dyDescent="0.4">
      <c r="A7" s="834"/>
      <c r="B7" s="835"/>
    </row>
    <row r="8" spans="1:7" x14ac:dyDescent="0.4">
      <c r="A8" s="541" t="s">
        <v>365</v>
      </c>
      <c r="B8" s="542">
        <v>35</v>
      </c>
    </row>
    <row r="9" spans="1:7" x14ac:dyDescent="0.4">
      <c r="A9" s="543" t="s">
        <v>366</v>
      </c>
      <c r="B9" s="544"/>
    </row>
    <row r="10" spans="1:7" x14ac:dyDescent="0.4">
      <c r="A10" s="543" t="s">
        <v>367</v>
      </c>
      <c r="B10" s="544">
        <v>1057</v>
      </c>
    </row>
    <row r="11" spans="1:7" x14ac:dyDescent="0.4">
      <c r="A11" s="543" t="s">
        <v>368</v>
      </c>
      <c r="B11" s="544"/>
    </row>
    <row r="12" spans="1:7" x14ac:dyDescent="0.4">
      <c r="A12" s="543" t="s">
        <v>369</v>
      </c>
      <c r="B12" s="544">
        <v>8</v>
      </c>
    </row>
    <row r="13" spans="1:7" x14ac:dyDescent="0.4">
      <c r="A13" s="543" t="s">
        <v>370</v>
      </c>
      <c r="B13" s="544">
        <v>14</v>
      </c>
    </row>
    <row r="14" spans="1:7" x14ac:dyDescent="0.4">
      <c r="A14" s="543" t="s">
        <v>371</v>
      </c>
      <c r="B14" s="544"/>
    </row>
    <row r="15" spans="1:7" x14ac:dyDescent="0.4">
      <c r="A15" s="543" t="s">
        <v>372</v>
      </c>
      <c r="B15" s="544">
        <v>2</v>
      </c>
    </row>
    <row r="16" spans="1:7" x14ac:dyDescent="0.4">
      <c r="A16" s="543" t="s">
        <v>373</v>
      </c>
      <c r="B16" s="544">
        <v>40</v>
      </c>
    </row>
    <row r="17" spans="1:2" x14ac:dyDescent="0.4">
      <c r="A17" s="543" t="s">
        <v>374</v>
      </c>
      <c r="B17" s="544">
        <v>132</v>
      </c>
    </row>
    <row r="18" spans="1:2" x14ac:dyDescent="0.4">
      <c r="A18" s="543" t="s">
        <v>375</v>
      </c>
      <c r="B18" s="544">
        <v>89</v>
      </c>
    </row>
    <row r="19" spans="1:2" x14ac:dyDescent="0.4">
      <c r="A19" s="543" t="s">
        <v>376</v>
      </c>
      <c r="B19" s="544">
        <v>30</v>
      </c>
    </row>
    <row r="20" spans="1:2" x14ac:dyDescent="0.4">
      <c r="A20" s="543" t="s">
        <v>377</v>
      </c>
      <c r="B20" s="544">
        <v>56</v>
      </c>
    </row>
    <row r="21" spans="1:2" x14ac:dyDescent="0.4">
      <c r="A21" s="543" t="s">
        <v>378</v>
      </c>
      <c r="B21" s="544"/>
    </row>
    <row r="22" spans="1:2" x14ac:dyDescent="0.4">
      <c r="A22" s="543" t="s">
        <v>379</v>
      </c>
      <c r="B22" s="544"/>
    </row>
    <row r="23" spans="1:2" x14ac:dyDescent="0.4">
      <c r="A23" s="543" t="s">
        <v>380</v>
      </c>
      <c r="B23" s="544"/>
    </row>
    <row r="24" spans="1:2" x14ac:dyDescent="0.4">
      <c r="A24" s="543" t="s">
        <v>381</v>
      </c>
      <c r="B24" s="544"/>
    </row>
    <row r="25" spans="1:2" x14ac:dyDescent="0.4">
      <c r="A25" s="543" t="s">
        <v>382</v>
      </c>
      <c r="B25" s="544">
        <v>1</v>
      </c>
    </row>
    <row r="26" spans="1:2" x14ac:dyDescent="0.4">
      <c r="A26" s="543" t="s">
        <v>383</v>
      </c>
      <c r="B26" s="544"/>
    </row>
    <row r="27" spans="1:2" x14ac:dyDescent="0.4">
      <c r="A27" s="543" t="s">
        <v>384</v>
      </c>
      <c r="B27" s="544"/>
    </row>
    <row r="28" spans="1:2" x14ac:dyDescent="0.4">
      <c r="A28" s="543" t="s">
        <v>385</v>
      </c>
      <c r="B28" s="544"/>
    </row>
    <row r="29" spans="1:2" x14ac:dyDescent="0.4">
      <c r="A29" s="545" t="s">
        <v>30</v>
      </c>
      <c r="B29" s="546">
        <v>1464</v>
      </c>
    </row>
    <row r="30" spans="1:2" s="548" customFormat="1" ht="11.4" x14ac:dyDescent="0.4">
      <c r="A30" s="547" t="s">
        <v>401</v>
      </c>
    </row>
    <row r="31" spans="1:2" x14ac:dyDescent="0.4">
      <c r="A31" s="547" t="s">
        <v>32</v>
      </c>
    </row>
  </sheetData>
  <mergeCells count="3">
    <mergeCell ref="A1:C2"/>
    <mergeCell ref="A5:A7"/>
    <mergeCell ref="B5:B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8"/>
  <sheetViews>
    <sheetView workbookViewId="0">
      <selection activeCell="A6" sqref="A6:I16"/>
    </sheetView>
  </sheetViews>
  <sheetFormatPr defaultColWidth="8.83203125" defaultRowHeight="12.3" x14ac:dyDescent="0.4"/>
  <cols>
    <col min="1" max="1" width="30.44140625" bestFit="1" customWidth="1"/>
    <col min="2" max="2" width="10.83203125" customWidth="1"/>
    <col min="3" max="3" width="12.44140625" customWidth="1"/>
    <col min="4" max="4" width="10.44140625" bestFit="1" customWidth="1"/>
    <col min="5" max="5" width="12.44140625" customWidth="1"/>
    <col min="6" max="6" width="11.44140625" bestFit="1" customWidth="1"/>
    <col min="7" max="7" width="12.44140625" customWidth="1"/>
    <col min="8" max="9" width="10.5546875" customWidth="1"/>
  </cols>
  <sheetData>
    <row r="2" spans="1:9" s="51" customFormat="1" ht="17.399999999999999" x14ac:dyDescent="0.4">
      <c r="A2" s="50" t="s">
        <v>408</v>
      </c>
    </row>
    <row r="3" spans="1:9" x14ac:dyDescent="0.4">
      <c r="A3" s="21" t="s">
        <v>49</v>
      </c>
    </row>
    <row r="5" spans="1:9" ht="12.6" thickBot="1" x14ac:dyDescent="0.45"/>
    <row r="6" spans="1:9" ht="28" customHeight="1" x14ac:dyDescent="0.4">
      <c r="A6" s="645" t="s">
        <v>0</v>
      </c>
      <c r="B6" s="648" t="s">
        <v>50</v>
      </c>
      <c r="C6" s="649"/>
      <c r="D6" s="648" t="s">
        <v>51</v>
      </c>
      <c r="E6" s="649"/>
      <c r="F6" s="652" t="s">
        <v>52</v>
      </c>
      <c r="G6" s="653"/>
      <c r="H6" s="652" t="s">
        <v>394</v>
      </c>
      <c r="I6" s="653"/>
    </row>
    <row r="7" spans="1:9" x14ac:dyDescent="0.4">
      <c r="A7" s="646"/>
      <c r="B7" s="650"/>
      <c r="C7" s="651"/>
      <c r="D7" s="650"/>
      <c r="E7" s="651"/>
      <c r="F7" s="654"/>
      <c r="G7" s="655"/>
      <c r="H7" s="654"/>
      <c r="I7" s="655"/>
    </row>
    <row r="8" spans="1:9" ht="12.6" thickBot="1" x14ac:dyDescent="0.45">
      <c r="A8" s="647"/>
      <c r="B8" s="274" t="s">
        <v>7</v>
      </c>
      <c r="C8" s="274" t="s">
        <v>8</v>
      </c>
      <c r="D8" s="274" t="s">
        <v>7</v>
      </c>
      <c r="E8" s="274" t="s">
        <v>8</v>
      </c>
      <c r="F8" s="274" t="s">
        <v>7</v>
      </c>
      <c r="G8" s="275" t="s">
        <v>8</v>
      </c>
      <c r="H8" s="274" t="s">
        <v>7</v>
      </c>
      <c r="I8" s="275" t="s">
        <v>8</v>
      </c>
    </row>
    <row r="9" spans="1:9" ht="21.75" customHeight="1" x14ac:dyDescent="0.4">
      <c r="A9" s="271" t="s">
        <v>10</v>
      </c>
      <c r="B9" s="41">
        <v>78.931750741839764</v>
      </c>
      <c r="C9" s="41">
        <v>21.068249258160236</v>
      </c>
      <c r="D9" s="41">
        <v>61.755658097121511</v>
      </c>
      <c r="E9" s="41">
        <v>38.244341902878489</v>
      </c>
      <c r="F9" s="41">
        <v>43.886234208286965</v>
      </c>
      <c r="G9" s="42">
        <v>56.113765791713035</v>
      </c>
      <c r="H9" s="482">
        <v>8.5843774993335106E-2</v>
      </c>
      <c r="I9" s="483">
        <v>0.20971671054182547</v>
      </c>
    </row>
    <row r="10" spans="1:9" ht="21.75" customHeight="1" x14ac:dyDescent="0.4">
      <c r="A10" s="272" t="s">
        <v>12</v>
      </c>
      <c r="B10" s="41">
        <v>66.666666666666657</v>
      </c>
      <c r="C10" s="41">
        <v>33.333333333333329</v>
      </c>
      <c r="D10" s="41">
        <v>85.714285714285708</v>
      </c>
      <c r="E10" s="41">
        <v>14.285714285714285</v>
      </c>
      <c r="F10" s="41">
        <v>63.2</v>
      </c>
      <c r="G10" s="42">
        <v>36.799999999999997</v>
      </c>
      <c r="H10" s="482">
        <v>6.1224489795918366E-2</v>
      </c>
      <c r="I10" s="483">
        <v>0.15053763440860216</v>
      </c>
    </row>
    <row r="11" spans="1:9" ht="21.75" customHeight="1" x14ac:dyDescent="0.4">
      <c r="A11" s="272" t="s">
        <v>11</v>
      </c>
      <c r="B11" s="41">
        <v>92.272727272727266</v>
      </c>
      <c r="C11" s="41">
        <v>7.7272727272727266</v>
      </c>
      <c r="D11" s="41">
        <v>80.535279805352801</v>
      </c>
      <c r="E11" s="41">
        <v>19.464720194647203</v>
      </c>
      <c r="F11" s="41">
        <v>61.481291645310101</v>
      </c>
      <c r="G11" s="42">
        <v>38.518708354689899</v>
      </c>
      <c r="H11" s="482">
        <v>6.0624999999999998E-2</v>
      </c>
      <c r="I11" s="483">
        <v>0.18206614387998638</v>
      </c>
    </row>
    <row r="12" spans="1:9" ht="21.75" customHeight="1" x14ac:dyDescent="0.4">
      <c r="A12" s="272" t="s">
        <v>53</v>
      </c>
      <c r="B12" s="41">
        <v>39.906103286384976</v>
      </c>
      <c r="C12" s="41">
        <v>60.093896713615024</v>
      </c>
      <c r="D12" s="41">
        <v>29.316888045540797</v>
      </c>
      <c r="E12" s="41">
        <v>70.683111954459193</v>
      </c>
      <c r="F12" s="41">
        <v>18.686910820055061</v>
      </c>
      <c r="G12" s="42">
        <v>81.313089179944939</v>
      </c>
      <c r="H12" s="482">
        <v>9.3133606252326015E-2</v>
      </c>
      <c r="I12" s="483">
        <v>0.17616770871643986</v>
      </c>
    </row>
    <row r="13" spans="1:9" ht="21.75" customHeight="1" x14ac:dyDescent="0.4">
      <c r="A13" s="272" t="s">
        <v>24</v>
      </c>
      <c r="B13" s="41">
        <v>78.514588859416449</v>
      </c>
      <c r="C13" s="41">
        <v>21.485411140583555</v>
      </c>
      <c r="D13" s="41">
        <v>68.558951965065503</v>
      </c>
      <c r="E13" s="41">
        <v>31.4410480349345</v>
      </c>
      <c r="F13" s="41">
        <v>67.09401709401709</v>
      </c>
      <c r="G13" s="42">
        <v>32.905982905982903</v>
      </c>
      <c r="H13" s="482">
        <v>0.3984375</v>
      </c>
      <c r="I13" s="483">
        <v>0.49025974025974028</v>
      </c>
    </row>
    <row r="14" spans="1:9" ht="21.75" customHeight="1" x14ac:dyDescent="0.4">
      <c r="A14" s="272" t="s">
        <v>26</v>
      </c>
      <c r="B14" s="41">
        <v>62.328767123287676</v>
      </c>
      <c r="C14" s="41">
        <v>37.671232876712331</v>
      </c>
      <c r="D14" s="41">
        <v>51.824817518248182</v>
      </c>
      <c r="E14" s="41">
        <v>48.175182481751825</v>
      </c>
      <c r="F14" s="41">
        <v>49.64200477326969</v>
      </c>
      <c r="G14" s="42">
        <v>50.35799522673031</v>
      </c>
      <c r="H14" s="482">
        <v>0.36445783132530118</v>
      </c>
      <c r="I14" s="483">
        <v>0.43783783783783786</v>
      </c>
    </row>
    <row r="15" spans="1:9" ht="21.75" customHeight="1" x14ac:dyDescent="0.4">
      <c r="A15" s="273" t="s">
        <v>28</v>
      </c>
      <c r="B15" s="43">
        <v>45.820433436532511</v>
      </c>
      <c r="C15" s="43">
        <v>54.179566563467496</v>
      </c>
      <c r="D15" s="43">
        <v>37.406015037593988</v>
      </c>
      <c r="E15" s="43">
        <v>62.593984962406012</v>
      </c>
      <c r="F15" s="43">
        <v>36.750272628135221</v>
      </c>
      <c r="G15" s="44">
        <v>63.249727371864772</v>
      </c>
      <c r="H15" s="484">
        <v>0.59666203059805289</v>
      </c>
      <c r="I15" s="485">
        <v>0.65612244897959182</v>
      </c>
    </row>
    <row r="16" spans="1:9" ht="21.75" customHeight="1" thickBot="1" x14ac:dyDescent="0.45">
      <c r="A16" s="45" t="s">
        <v>18</v>
      </c>
      <c r="B16" s="46">
        <v>46.09375</v>
      </c>
      <c r="C16" s="46">
        <v>53.90625</v>
      </c>
      <c r="D16" s="46">
        <v>28.985507246376812</v>
      </c>
      <c r="E16" s="46">
        <v>71.014492753623188</v>
      </c>
      <c r="F16" s="46">
        <v>41.358024691358025</v>
      </c>
      <c r="G16" s="47">
        <v>58.641975308641982</v>
      </c>
      <c r="H16" s="486">
        <v>0.29280397022332505</v>
      </c>
      <c r="I16" s="487">
        <v>0.28214285714285714</v>
      </c>
    </row>
    <row r="17" spans="1:7" ht="21.75" customHeight="1" x14ac:dyDescent="0.4">
      <c r="A17" s="249" t="s">
        <v>31</v>
      </c>
      <c r="B17" s="49"/>
      <c r="C17" s="49"/>
      <c r="D17" s="49"/>
      <c r="E17" s="49"/>
      <c r="F17" s="49"/>
      <c r="G17" s="49"/>
    </row>
    <row r="18" spans="1:7" ht="21.75" customHeight="1" x14ac:dyDescent="0.4">
      <c r="A18" s="48"/>
      <c r="B18" s="49"/>
      <c r="C18" s="49"/>
      <c r="D18" s="49"/>
      <c r="E18" s="49"/>
      <c r="F18" s="49"/>
      <c r="G18" s="49"/>
    </row>
  </sheetData>
  <mergeCells count="5">
    <mergeCell ref="A6:A8"/>
    <mergeCell ref="B6:C7"/>
    <mergeCell ref="D6:E7"/>
    <mergeCell ref="F6:G7"/>
    <mergeCell ref="H6:I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8"/>
  <sheetViews>
    <sheetView workbookViewId="0">
      <selection activeCell="A3" sqref="A3:N26"/>
    </sheetView>
  </sheetViews>
  <sheetFormatPr defaultColWidth="8.83203125" defaultRowHeight="12.3" x14ac:dyDescent="0.4"/>
  <cols>
    <col min="1" max="1" width="22.83203125" customWidth="1"/>
    <col min="2" max="2" width="6.1640625" customWidth="1"/>
    <col min="3" max="3" width="6.71875" customWidth="1"/>
    <col min="4" max="4" width="7.1640625" customWidth="1"/>
    <col min="5" max="5" width="6.71875" customWidth="1"/>
    <col min="6" max="6" width="7.1640625" customWidth="1"/>
    <col min="7" max="7" width="6.71875" customWidth="1"/>
    <col min="8" max="8" width="7.1640625" customWidth="1"/>
    <col min="9" max="9" width="6.71875" customWidth="1"/>
    <col min="10" max="10" width="6.1640625" customWidth="1"/>
    <col min="11" max="11" width="6.83203125" customWidth="1"/>
    <col min="12" max="12" width="6" customWidth="1"/>
    <col min="13" max="13" width="5.71875" customWidth="1"/>
    <col min="14" max="14" width="7.1640625" customWidth="1"/>
    <col min="15" max="15" width="4.71875" customWidth="1"/>
  </cols>
  <sheetData>
    <row r="1" spans="1:14" s="2" customFormat="1" ht="29.25" customHeight="1" x14ac:dyDescent="0.5">
      <c r="A1" s="276" t="s">
        <v>409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s="2" customFormat="1" ht="40.5" customHeight="1" x14ac:dyDescent="0.4"/>
    <row r="3" spans="1:14" s="2" customFormat="1" ht="18" customHeight="1" x14ac:dyDescent="0.4">
      <c r="A3" s="659" t="s">
        <v>0</v>
      </c>
      <c r="B3" s="656" t="s">
        <v>54</v>
      </c>
      <c r="C3" s="656"/>
      <c r="D3" s="656" t="s">
        <v>55</v>
      </c>
      <c r="E3" s="656"/>
      <c r="F3" s="656" t="s">
        <v>56</v>
      </c>
      <c r="G3" s="656"/>
      <c r="H3" s="656" t="s">
        <v>57</v>
      </c>
      <c r="I3" s="656"/>
      <c r="J3" s="656" t="s">
        <v>58</v>
      </c>
      <c r="K3" s="656"/>
      <c r="L3" s="656" t="s">
        <v>59</v>
      </c>
      <c r="M3" s="656"/>
      <c r="N3" s="657" t="s">
        <v>9</v>
      </c>
    </row>
    <row r="4" spans="1:14" s="2" customFormat="1" ht="16.5" customHeight="1" x14ac:dyDescent="0.4">
      <c r="A4" s="660"/>
      <c r="B4" s="279" t="s">
        <v>9</v>
      </c>
      <c r="C4" s="279" t="s">
        <v>60</v>
      </c>
      <c r="D4" s="279" t="s">
        <v>9</v>
      </c>
      <c r="E4" s="279" t="s">
        <v>60</v>
      </c>
      <c r="F4" s="279" t="s">
        <v>9</v>
      </c>
      <c r="G4" s="279" t="s">
        <v>60</v>
      </c>
      <c r="H4" s="279" t="s">
        <v>9</v>
      </c>
      <c r="I4" s="279" t="s">
        <v>60</v>
      </c>
      <c r="J4" s="279" t="s">
        <v>9</v>
      </c>
      <c r="K4" s="279" t="s">
        <v>60</v>
      </c>
      <c r="L4" s="279" t="s">
        <v>9</v>
      </c>
      <c r="M4" s="279" t="s">
        <v>60</v>
      </c>
      <c r="N4" s="658"/>
    </row>
    <row r="5" spans="1:14" s="2" customFormat="1" ht="16" customHeight="1" x14ac:dyDescent="0.3">
      <c r="A5" s="52" t="s">
        <v>10</v>
      </c>
      <c r="B5" s="53">
        <v>33895</v>
      </c>
      <c r="C5" s="54">
        <v>0.31628796715345497</v>
      </c>
      <c r="D5" s="53">
        <v>29361</v>
      </c>
      <c r="E5" s="54">
        <v>0.273979377595297</v>
      </c>
      <c r="F5" s="53">
        <v>26793</v>
      </c>
      <c r="G5" s="54">
        <v>0.250016329958475</v>
      </c>
      <c r="H5" s="53">
        <v>15984</v>
      </c>
      <c r="I5" s="54">
        <v>0.14915317501049799</v>
      </c>
      <c r="J5" s="53">
        <v>823</v>
      </c>
      <c r="K5" s="54">
        <v>7.6797461857882696E-3</v>
      </c>
      <c r="L5" s="53">
        <v>309</v>
      </c>
      <c r="M5" s="54">
        <v>2.8834040964867301E-3</v>
      </c>
      <c r="N5" s="53">
        <v>107165</v>
      </c>
    </row>
    <row r="6" spans="1:14" s="2" customFormat="1" ht="16" customHeight="1" x14ac:dyDescent="0.3">
      <c r="A6" s="52" t="s">
        <v>11</v>
      </c>
      <c r="B6" s="53">
        <v>1599</v>
      </c>
      <c r="C6" s="54">
        <v>0.352746525479815</v>
      </c>
      <c r="D6" s="53">
        <v>634</v>
      </c>
      <c r="E6" s="54">
        <v>0.13986322523715</v>
      </c>
      <c r="F6" s="53">
        <v>740</v>
      </c>
      <c r="G6" s="54">
        <v>0.16324729759541101</v>
      </c>
      <c r="H6" s="53">
        <v>1485</v>
      </c>
      <c r="I6" s="54">
        <v>0.32759761747187299</v>
      </c>
      <c r="J6" s="53">
        <v>58</v>
      </c>
      <c r="K6" s="54">
        <v>1.27950584601809E-2</v>
      </c>
      <c r="L6" s="53">
        <v>17</v>
      </c>
      <c r="M6" s="54">
        <v>3.75027575557026E-3</v>
      </c>
      <c r="N6" s="53">
        <v>4533</v>
      </c>
    </row>
    <row r="7" spans="1:14" s="2" customFormat="1" ht="16" customHeight="1" x14ac:dyDescent="0.3">
      <c r="A7" s="52" t="s">
        <v>12</v>
      </c>
      <c r="B7" s="53">
        <v>63</v>
      </c>
      <c r="C7" s="54">
        <v>0.44366197183098599</v>
      </c>
      <c r="D7" s="53">
        <v>23</v>
      </c>
      <c r="E7" s="54">
        <v>0.161971830985916</v>
      </c>
      <c r="F7" s="53">
        <v>31</v>
      </c>
      <c r="G7" s="54">
        <v>0.21830985915493001</v>
      </c>
      <c r="H7" s="53">
        <v>25</v>
      </c>
      <c r="I7" s="54">
        <v>0.176056338028169</v>
      </c>
      <c r="J7" s="53">
        <v>0</v>
      </c>
      <c r="K7" s="54">
        <v>0</v>
      </c>
      <c r="L7" s="53">
        <v>0</v>
      </c>
      <c r="M7" s="54">
        <v>0</v>
      </c>
      <c r="N7" s="53">
        <v>142</v>
      </c>
    </row>
    <row r="8" spans="1:14" s="2" customFormat="1" ht="16" customHeight="1" x14ac:dyDescent="0.3">
      <c r="A8" s="52" t="s">
        <v>13</v>
      </c>
      <c r="B8" s="53">
        <v>1227</v>
      </c>
      <c r="C8" s="54">
        <v>0.38283931357254303</v>
      </c>
      <c r="D8" s="53">
        <v>952</v>
      </c>
      <c r="E8" s="54">
        <v>0.297035881435257</v>
      </c>
      <c r="F8" s="53">
        <v>658</v>
      </c>
      <c r="G8" s="54">
        <v>0.20530421216848699</v>
      </c>
      <c r="H8" s="53">
        <v>334</v>
      </c>
      <c r="I8" s="54">
        <v>0.104212168486739</v>
      </c>
      <c r="J8" s="53">
        <v>26</v>
      </c>
      <c r="K8" s="54">
        <v>8.1123244929797202E-3</v>
      </c>
      <c r="L8" s="53">
        <v>8</v>
      </c>
      <c r="M8" s="54">
        <v>2.4960998439937602E-3</v>
      </c>
      <c r="N8" s="53">
        <v>3205</v>
      </c>
    </row>
    <row r="9" spans="1:14" s="2" customFormat="1" ht="16" customHeight="1" x14ac:dyDescent="0.3">
      <c r="A9" s="52" t="s">
        <v>14</v>
      </c>
      <c r="B9" s="53">
        <v>1582</v>
      </c>
      <c r="C9" s="54">
        <v>0.389463318562285</v>
      </c>
      <c r="D9" s="53">
        <v>990</v>
      </c>
      <c r="E9" s="54">
        <v>0.243722304283604</v>
      </c>
      <c r="F9" s="53">
        <v>645</v>
      </c>
      <c r="G9" s="54">
        <v>0.15878877400295399</v>
      </c>
      <c r="H9" s="53">
        <v>723</v>
      </c>
      <c r="I9" s="54">
        <v>0.17799113737075301</v>
      </c>
      <c r="J9" s="53">
        <v>83</v>
      </c>
      <c r="K9" s="54">
        <v>2.04332840965042E-2</v>
      </c>
      <c r="L9" s="53">
        <v>39</v>
      </c>
      <c r="M9" s="54">
        <v>9.6011816838995605E-3</v>
      </c>
      <c r="N9" s="53">
        <v>4062</v>
      </c>
    </row>
    <row r="10" spans="1:14" s="2" customFormat="1" ht="16" customHeight="1" x14ac:dyDescent="0.3">
      <c r="A10" s="52" t="s">
        <v>15</v>
      </c>
      <c r="B10" s="53">
        <v>30</v>
      </c>
      <c r="C10" s="54">
        <v>0.179640718562874</v>
      </c>
      <c r="D10" s="53">
        <v>35</v>
      </c>
      <c r="E10" s="54">
        <v>0.209580838323353</v>
      </c>
      <c r="F10" s="53">
        <v>26</v>
      </c>
      <c r="G10" s="54">
        <v>0.155688622754491</v>
      </c>
      <c r="H10" s="53">
        <v>71</v>
      </c>
      <c r="I10" s="54">
        <v>0.42514970059880203</v>
      </c>
      <c r="J10" s="53">
        <v>5</v>
      </c>
      <c r="K10" s="54">
        <v>2.9940119760479E-2</v>
      </c>
      <c r="L10" s="53">
        <v>0</v>
      </c>
      <c r="M10" s="54">
        <v>0</v>
      </c>
      <c r="N10" s="53">
        <v>167</v>
      </c>
    </row>
    <row r="11" spans="1:14" s="2" customFormat="1" ht="16" customHeight="1" x14ac:dyDescent="0.3">
      <c r="A11" s="52" t="s">
        <v>16</v>
      </c>
      <c r="B11" s="53">
        <v>216</v>
      </c>
      <c r="C11" s="54">
        <v>0.29189189189189202</v>
      </c>
      <c r="D11" s="53">
        <v>235</v>
      </c>
      <c r="E11" s="54">
        <v>0.31756756756756799</v>
      </c>
      <c r="F11" s="53">
        <v>191</v>
      </c>
      <c r="G11" s="54">
        <v>0.25810810810810803</v>
      </c>
      <c r="H11" s="53">
        <v>92</v>
      </c>
      <c r="I11" s="54">
        <v>0.124324324324324</v>
      </c>
      <c r="J11" s="53">
        <v>6</v>
      </c>
      <c r="K11" s="54">
        <v>8.1081081081081103E-3</v>
      </c>
      <c r="L11" s="53">
        <v>0</v>
      </c>
      <c r="M11" s="54">
        <v>0</v>
      </c>
      <c r="N11" s="53">
        <v>740</v>
      </c>
    </row>
    <row r="12" spans="1:14" s="2" customFormat="1" ht="16" customHeight="1" x14ac:dyDescent="0.3">
      <c r="A12" s="52" t="s">
        <v>17</v>
      </c>
      <c r="B12" s="53">
        <v>2011</v>
      </c>
      <c r="C12" s="54">
        <v>0.38015122873345902</v>
      </c>
      <c r="D12" s="53">
        <v>1073</v>
      </c>
      <c r="E12" s="54">
        <v>0.20283553875236299</v>
      </c>
      <c r="F12" s="53">
        <v>817</v>
      </c>
      <c r="G12" s="54">
        <v>0.154442344045369</v>
      </c>
      <c r="H12" s="53">
        <v>1228</v>
      </c>
      <c r="I12" s="54">
        <v>0.23213610586011299</v>
      </c>
      <c r="J12" s="53">
        <v>143</v>
      </c>
      <c r="K12" s="54">
        <v>2.70321361058601E-2</v>
      </c>
      <c r="L12" s="53">
        <v>18</v>
      </c>
      <c r="M12" s="54">
        <v>3.4026465028355402E-3</v>
      </c>
      <c r="N12" s="53">
        <v>5290</v>
      </c>
    </row>
    <row r="13" spans="1:14" s="2" customFormat="1" ht="19.5" customHeight="1" x14ac:dyDescent="0.3">
      <c r="A13" s="52" t="s">
        <v>18</v>
      </c>
      <c r="B13" s="53">
        <v>121</v>
      </c>
      <c r="C13" s="54">
        <v>0.175108538350217</v>
      </c>
      <c r="D13" s="53">
        <v>101</v>
      </c>
      <c r="E13" s="54">
        <v>0.14616497829232999</v>
      </c>
      <c r="F13" s="53">
        <v>127</v>
      </c>
      <c r="G13" s="54">
        <v>0.18379160636758299</v>
      </c>
      <c r="H13" s="53">
        <v>219</v>
      </c>
      <c r="I13" s="54">
        <v>0.31693198263386402</v>
      </c>
      <c r="J13" s="53">
        <v>99</v>
      </c>
      <c r="K13" s="54">
        <v>0.143270622286541</v>
      </c>
      <c r="L13" s="53">
        <v>24</v>
      </c>
      <c r="M13" s="54">
        <v>3.4732272069464498E-2</v>
      </c>
      <c r="N13" s="53">
        <v>691</v>
      </c>
    </row>
    <row r="14" spans="1:14" s="2" customFormat="1" ht="16.5" customHeight="1" x14ac:dyDescent="0.3">
      <c r="A14" s="52" t="s">
        <v>19</v>
      </c>
      <c r="B14" s="53">
        <v>71672</v>
      </c>
      <c r="C14" s="54">
        <v>0.25412358705980798</v>
      </c>
      <c r="D14" s="53">
        <v>49659</v>
      </c>
      <c r="E14" s="54">
        <v>0.17607326724248001</v>
      </c>
      <c r="F14" s="53">
        <v>77951</v>
      </c>
      <c r="G14" s="54">
        <v>0.27638670240678498</v>
      </c>
      <c r="H14" s="53">
        <v>68770</v>
      </c>
      <c r="I14" s="54">
        <v>0.24383412046689101</v>
      </c>
      <c r="J14" s="53">
        <v>12371</v>
      </c>
      <c r="K14" s="54">
        <v>4.3863194769462099E-2</v>
      </c>
      <c r="L14" s="53">
        <v>1613</v>
      </c>
      <c r="M14" s="54">
        <v>5.71912805457459E-3</v>
      </c>
      <c r="N14" s="53">
        <v>282036</v>
      </c>
    </row>
    <row r="15" spans="1:14" s="2" customFormat="1" ht="16.5" customHeight="1" x14ac:dyDescent="0.3">
      <c r="A15" s="52" t="s">
        <v>20</v>
      </c>
      <c r="B15" s="53">
        <v>10900</v>
      </c>
      <c r="C15" s="54">
        <v>0.29529692241005601</v>
      </c>
      <c r="D15" s="53">
        <v>8085</v>
      </c>
      <c r="E15" s="54">
        <v>0.21903446033810101</v>
      </c>
      <c r="F15" s="53">
        <v>8685</v>
      </c>
      <c r="G15" s="54">
        <v>0.23528933680104</v>
      </c>
      <c r="H15" s="53">
        <v>7611</v>
      </c>
      <c r="I15" s="54">
        <v>0.20619310793237999</v>
      </c>
      <c r="J15" s="53">
        <v>1292</v>
      </c>
      <c r="K15" s="54">
        <v>3.5002167316861697E-2</v>
      </c>
      <c r="L15" s="53">
        <v>339</v>
      </c>
      <c r="M15" s="54">
        <v>9.18400520156047E-3</v>
      </c>
      <c r="N15" s="53">
        <v>36912</v>
      </c>
    </row>
    <row r="16" spans="1:14" s="2" customFormat="1" ht="16.5" customHeight="1" x14ac:dyDescent="0.3">
      <c r="A16" s="52" t="s">
        <v>21</v>
      </c>
      <c r="B16" s="53">
        <v>2937</v>
      </c>
      <c r="C16" s="54">
        <v>0.30987550116058199</v>
      </c>
      <c r="D16" s="53">
        <v>1296</v>
      </c>
      <c r="E16" s="54">
        <v>0.13673770837729499</v>
      </c>
      <c r="F16" s="53">
        <v>1290</v>
      </c>
      <c r="G16" s="54">
        <v>0.136104663431104</v>
      </c>
      <c r="H16" s="53">
        <v>3160</v>
      </c>
      <c r="I16" s="54">
        <v>0.33340367166068802</v>
      </c>
      <c r="J16" s="53">
        <v>683</v>
      </c>
      <c r="K16" s="54">
        <v>7.2061616374762605E-2</v>
      </c>
      <c r="L16" s="53">
        <v>112</v>
      </c>
      <c r="M16" s="54">
        <v>1.18168389955687E-2</v>
      </c>
      <c r="N16" s="53">
        <v>9478</v>
      </c>
    </row>
    <row r="17" spans="1:14" s="2" customFormat="1" ht="16.5" customHeight="1" x14ac:dyDescent="0.3">
      <c r="A17" s="52" t="s">
        <v>22</v>
      </c>
      <c r="B17" s="53">
        <v>6404</v>
      </c>
      <c r="C17" s="54">
        <v>0.30582617000955098</v>
      </c>
      <c r="D17" s="53">
        <v>4230</v>
      </c>
      <c r="E17" s="54">
        <v>0.20200573065902599</v>
      </c>
      <c r="F17" s="53">
        <v>5135</v>
      </c>
      <c r="G17" s="54">
        <v>0.24522445081184299</v>
      </c>
      <c r="H17" s="53">
        <v>4475</v>
      </c>
      <c r="I17" s="54">
        <v>0.21370582617000999</v>
      </c>
      <c r="J17" s="53">
        <v>620</v>
      </c>
      <c r="K17" s="54">
        <v>2.9608404966571199E-2</v>
      </c>
      <c r="L17" s="53">
        <v>76</v>
      </c>
      <c r="M17" s="54">
        <v>3.6294173829990498E-3</v>
      </c>
      <c r="N17" s="53">
        <v>20940</v>
      </c>
    </row>
    <row r="18" spans="1:14" s="2" customFormat="1" ht="18" customHeight="1" x14ac:dyDescent="0.3">
      <c r="A18" s="52" t="s">
        <v>23</v>
      </c>
      <c r="B18" s="53">
        <v>149</v>
      </c>
      <c r="C18" s="54">
        <v>0.53024911032028499</v>
      </c>
      <c r="D18" s="53">
        <v>80</v>
      </c>
      <c r="E18" s="54">
        <v>0.28469750889679701</v>
      </c>
      <c r="F18" s="53">
        <v>40</v>
      </c>
      <c r="G18" s="54">
        <v>0.14234875444839901</v>
      </c>
      <c r="H18" s="53">
        <v>11</v>
      </c>
      <c r="I18" s="54">
        <v>3.91459074733096E-2</v>
      </c>
      <c r="J18" s="53">
        <v>0</v>
      </c>
      <c r="K18" s="54">
        <v>0</v>
      </c>
      <c r="L18" s="53">
        <v>1</v>
      </c>
      <c r="M18" s="54">
        <v>3.5587188612099599E-3</v>
      </c>
      <c r="N18" s="53">
        <v>281</v>
      </c>
    </row>
    <row r="19" spans="1:14" s="2" customFormat="1" ht="16.5" customHeight="1" x14ac:dyDescent="0.3">
      <c r="A19" s="52" t="s">
        <v>24</v>
      </c>
      <c r="B19" s="53">
        <v>442</v>
      </c>
      <c r="C19" s="54">
        <v>0.33792048929663598</v>
      </c>
      <c r="D19" s="53">
        <v>320</v>
      </c>
      <c r="E19" s="54">
        <v>0.24464831804281301</v>
      </c>
      <c r="F19" s="53">
        <v>358</v>
      </c>
      <c r="G19" s="54">
        <v>0.273700305810398</v>
      </c>
      <c r="H19" s="53">
        <v>178</v>
      </c>
      <c r="I19" s="54">
        <v>0.13608562691131501</v>
      </c>
      <c r="J19" s="53">
        <v>8</v>
      </c>
      <c r="K19" s="54">
        <v>6.1162079510703399E-3</v>
      </c>
      <c r="L19" s="53">
        <v>2</v>
      </c>
      <c r="M19" s="54">
        <v>1.52905198776758E-3</v>
      </c>
      <c r="N19" s="53">
        <v>1308</v>
      </c>
    </row>
    <row r="20" spans="1:14" s="2" customFormat="1" ht="16.5" customHeight="1" x14ac:dyDescent="0.3">
      <c r="A20" s="52" t="s">
        <v>25</v>
      </c>
      <c r="B20" s="53">
        <v>40762</v>
      </c>
      <c r="C20" s="54">
        <v>0.34443655783140698</v>
      </c>
      <c r="D20" s="53">
        <v>26661</v>
      </c>
      <c r="E20" s="54">
        <v>0.22528391806935699</v>
      </c>
      <c r="F20" s="53">
        <v>26145</v>
      </c>
      <c r="G20" s="54">
        <v>0.220923747718516</v>
      </c>
      <c r="H20" s="53">
        <v>20195</v>
      </c>
      <c r="I20" s="54">
        <v>0.17064658960319101</v>
      </c>
      <c r="J20" s="53">
        <v>3577</v>
      </c>
      <c r="K20" s="54">
        <v>3.02254444669776E-2</v>
      </c>
      <c r="L20" s="53">
        <v>1004</v>
      </c>
      <c r="M20" s="54">
        <v>8.4837423105522895E-3</v>
      </c>
      <c r="N20" s="53">
        <v>118344</v>
      </c>
    </row>
    <row r="21" spans="1:14" s="2" customFormat="1" ht="16.5" customHeight="1" x14ac:dyDescent="0.3">
      <c r="A21" s="52" t="s">
        <v>26</v>
      </c>
      <c r="B21" s="53">
        <v>117</v>
      </c>
      <c r="C21" s="54">
        <v>0.16666666666666699</v>
      </c>
      <c r="D21" s="53">
        <v>153</v>
      </c>
      <c r="E21" s="54">
        <v>0.21794871794871801</v>
      </c>
      <c r="F21" s="53">
        <v>231</v>
      </c>
      <c r="G21" s="54">
        <v>0.329059829059829</v>
      </c>
      <c r="H21" s="53">
        <v>182</v>
      </c>
      <c r="I21" s="54">
        <v>0.25925925925925902</v>
      </c>
      <c r="J21" s="53">
        <v>15</v>
      </c>
      <c r="K21" s="54">
        <v>2.1367521367521399E-2</v>
      </c>
      <c r="L21" s="53">
        <v>4</v>
      </c>
      <c r="M21" s="54">
        <v>5.6980056980057E-3</v>
      </c>
      <c r="N21" s="53">
        <v>702</v>
      </c>
    </row>
    <row r="22" spans="1:14" s="2" customFormat="1" ht="18.75" customHeight="1" x14ac:dyDescent="0.3">
      <c r="A22" s="52" t="s">
        <v>27</v>
      </c>
      <c r="B22" s="53">
        <v>16025</v>
      </c>
      <c r="C22" s="54">
        <v>0.25974131224066399</v>
      </c>
      <c r="D22" s="53">
        <v>10071</v>
      </c>
      <c r="E22" s="54">
        <v>0.16323586618257299</v>
      </c>
      <c r="F22" s="53">
        <v>13940</v>
      </c>
      <c r="G22" s="54">
        <v>0.22594657676348501</v>
      </c>
      <c r="H22" s="53">
        <v>16606</v>
      </c>
      <c r="I22" s="54">
        <v>0.26915845435684699</v>
      </c>
      <c r="J22" s="53">
        <v>4104</v>
      </c>
      <c r="K22" s="54">
        <v>6.6519709543568506E-2</v>
      </c>
      <c r="L22" s="53">
        <v>950</v>
      </c>
      <c r="M22" s="54">
        <v>1.5398080912863101E-2</v>
      </c>
      <c r="N22" s="53">
        <v>61696</v>
      </c>
    </row>
    <row r="23" spans="1:14" s="2" customFormat="1" ht="16.5" customHeight="1" x14ac:dyDescent="0.3">
      <c r="A23" s="52" t="s">
        <v>28</v>
      </c>
      <c r="B23" s="53">
        <v>499</v>
      </c>
      <c r="C23" s="54">
        <v>0.20619834710743801</v>
      </c>
      <c r="D23" s="53">
        <v>450</v>
      </c>
      <c r="E23" s="54">
        <v>0.18595041322313999</v>
      </c>
      <c r="F23" s="53">
        <v>747</v>
      </c>
      <c r="G23" s="54">
        <v>0.30867768595041301</v>
      </c>
      <c r="H23" s="53">
        <v>634</v>
      </c>
      <c r="I23" s="54">
        <v>0.26198347107438003</v>
      </c>
      <c r="J23" s="53">
        <v>69</v>
      </c>
      <c r="K23" s="54">
        <v>2.85123966942149E-2</v>
      </c>
      <c r="L23" s="53">
        <v>21</v>
      </c>
      <c r="M23" s="54">
        <v>8.6776859504132196E-3</v>
      </c>
      <c r="N23" s="53">
        <v>2420</v>
      </c>
    </row>
    <row r="24" spans="1:14" s="2" customFormat="1" ht="16.5" customHeight="1" x14ac:dyDescent="0.3">
      <c r="A24" s="52" t="s">
        <v>29</v>
      </c>
      <c r="B24" s="53">
        <v>366</v>
      </c>
      <c r="C24" s="54">
        <v>0.52360515021459197</v>
      </c>
      <c r="D24" s="53">
        <v>93</v>
      </c>
      <c r="E24" s="54">
        <v>0.13304721030042899</v>
      </c>
      <c r="F24" s="53">
        <v>58</v>
      </c>
      <c r="G24" s="54">
        <v>8.2975679542203196E-2</v>
      </c>
      <c r="H24" s="53">
        <v>118</v>
      </c>
      <c r="I24" s="54">
        <v>0.16881258941344801</v>
      </c>
      <c r="J24" s="53">
        <v>36</v>
      </c>
      <c r="K24" s="54">
        <v>5.1502145922746802E-2</v>
      </c>
      <c r="L24" s="53">
        <v>28</v>
      </c>
      <c r="M24" s="54">
        <v>4.0057224606580802E-2</v>
      </c>
      <c r="N24" s="53">
        <v>699</v>
      </c>
    </row>
    <row r="25" spans="1:14" s="2" customFormat="1" ht="17.399999999999999" x14ac:dyDescent="0.3">
      <c r="A25" s="52" t="s">
        <v>397</v>
      </c>
      <c r="B25" s="53">
        <v>1211</v>
      </c>
      <c r="C25" s="54">
        <v>0.99670781893004101</v>
      </c>
      <c r="D25" s="53">
        <v>4</v>
      </c>
      <c r="E25" s="54">
        <v>3.2921810699588498E-3</v>
      </c>
      <c r="F25" s="53">
        <v>0</v>
      </c>
      <c r="G25" s="54">
        <v>0</v>
      </c>
      <c r="H25" s="53">
        <v>0</v>
      </c>
      <c r="I25" s="54">
        <v>0</v>
      </c>
      <c r="J25" s="53">
        <v>0</v>
      </c>
      <c r="K25" s="54">
        <v>0</v>
      </c>
      <c r="L25" s="53">
        <v>0</v>
      </c>
      <c r="M25" s="54">
        <v>0</v>
      </c>
      <c r="N25" s="53">
        <v>1215</v>
      </c>
    </row>
    <row r="26" spans="1:14" s="2" customFormat="1" ht="18" customHeight="1" x14ac:dyDescent="0.4">
      <c r="A26" s="280" t="s">
        <v>30</v>
      </c>
      <c r="B26" s="281">
        <v>192228</v>
      </c>
      <c r="C26" s="282">
        <v>0.29036321836302498</v>
      </c>
      <c r="D26" s="281">
        <v>134506</v>
      </c>
      <c r="E26" s="282">
        <v>0.20317328926658501</v>
      </c>
      <c r="F26" s="281">
        <v>164608</v>
      </c>
      <c r="G26" s="282">
        <v>0.24864280254853999</v>
      </c>
      <c r="H26" s="281">
        <v>142101</v>
      </c>
      <c r="I26" s="282">
        <v>0.214645648358222</v>
      </c>
      <c r="J26" s="281">
        <v>24018</v>
      </c>
      <c r="K26" s="282">
        <v>3.6279541891104002E-2</v>
      </c>
      <c r="L26" s="281">
        <v>4565</v>
      </c>
      <c r="M26" s="282">
        <v>6.8954995725243398E-3</v>
      </c>
      <c r="N26" s="281">
        <v>662026</v>
      </c>
    </row>
    <row r="27" spans="1:14" x14ac:dyDescent="0.4">
      <c r="A27" s="277" t="s">
        <v>61</v>
      </c>
    </row>
    <row r="28" spans="1:14" x14ac:dyDescent="0.4">
      <c r="A28" s="6" t="s">
        <v>32</v>
      </c>
    </row>
  </sheetData>
  <mergeCells count="8">
    <mergeCell ref="L3:M3"/>
    <mergeCell ref="N3:N4"/>
    <mergeCell ref="A3:A4"/>
    <mergeCell ref="B3:C3"/>
    <mergeCell ref="D3:E3"/>
    <mergeCell ref="F3:G3"/>
    <mergeCell ref="H3:I3"/>
    <mergeCell ref="J3:K3"/>
  </mergeCells>
  <pageMargins left="0.51181102362204722" right="0.51181102362204722" top="0.74803149606299213" bottom="0.74803149606299213" header="0.31496062992125984" footer="0.31496062992125984"/>
  <pageSetup paperSize="8" orientation="landscape" r:id="rId1"/>
  <headerFooter alignWithMargins="0">
    <oddFooter>&amp;RFonte: Tab.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8"/>
  <sheetViews>
    <sheetView workbookViewId="0">
      <selection activeCell="B4" sqref="B4:L27"/>
    </sheetView>
  </sheetViews>
  <sheetFormatPr defaultColWidth="10.83203125" defaultRowHeight="12.3" x14ac:dyDescent="0.4"/>
  <cols>
    <col min="1" max="1" width="5.44140625" style="61" customWidth="1"/>
    <col min="2" max="2" width="27.44140625" style="61" bestFit="1" customWidth="1"/>
    <col min="3" max="12" width="9.71875" style="61" customWidth="1"/>
    <col min="13" max="16384" width="10.83203125" style="61"/>
  </cols>
  <sheetData>
    <row r="1" spans="1:12" s="56" customFormat="1" ht="56.25" customHeight="1" x14ac:dyDescent="0.5">
      <c r="B1" s="661" t="s">
        <v>410</v>
      </c>
      <c r="C1" s="661"/>
      <c r="D1" s="661"/>
      <c r="E1" s="661"/>
      <c r="F1" s="661"/>
      <c r="G1" s="661"/>
      <c r="H1" s="661"/>
      <c r="I1" s="661"/>
      <c r="J1" s="661"/>
      <c r="K1" s="661"/>
      <c r="L1" s="661"/>
    </row>
    <row r="2" spans="1:12" s="2" customFormat="1" ht="20.25" customHeight="1" x14ac:dyDescent="0.5">
      <c r="B2" s="662" t="s">
        <v>62</v>
      </c>
      <c r="C2" s="662"/>
      <c r="D2" s="662"/>
      <c r="E2" s="662"/>
      <c r="F2" s="662"/>
      <c r="G2" s="662"/>
      <c r="H2" s="662"/>
      <c r="I2" s="662"/>
      <c r="J2" s="662"/>
      <c r="K2" s="662"/>
      <c r="L2" s="662"/>
    </row>
    <row r="3" spans="1:12" s="2" customFormat="1" ht="20.25" customHeight="1" thickBot="1" x14ac:dyDescent="0.55000000000000004">
      <c r="A3" s="57"/>
    </row>
    <row r="4" spans="1:12" s="56" customFormat="1" ht="39" customHeight="1" x14ac:dyDescent="0.25">
      <c r="B4" s="665" t="s">
        <v>0</v>
      </c>
      <c r="C4" s="663" t="s">
        <v>63</v>
      </c>
      <c r="D4" s="667"/>
      <c r="E4" s="663" t="s">
        <v>64</v>
      </c>
      <c r="F4" s="667"/>
      <c r="G4" s="663" t="s">
        <v>65</v>
      </c>
      <c r="H4" s="667"/>
      <c r="I4" s="663" t="s">
        <v>66</v>
      </c>
      <c r="J4" s="667"/>
      <c r="K4" s="663" t="s">
        <v>30</v>
      </c>
      <c r="L4" s="664"/>
    </row>
    <row r="5" spans="1:12" s="56" customFormat="1" ht="34.200000000000003" x14ac:dyDescent="0.4">
      <c r="B5" s="666"/>
      <c r="C5" s="283" t="s">
        <v>67</v>
      </c>
      <c r="D5" s="283" t="s">
        <v>68</v>
      </c>
      <c r="E5" s="283" t="s">
        <v>67</v>
      </c>
      <c r="F5" s="283" t="s">
        <v>68</v>
      </c>
      <c r="G5" s="283" t="s">
        <v>67</v>
      </c>
      <c r="H5" s="283" t="s">
        <v>68</v>
      </c>
      <c r="I5" s="283" t="s">
        <v>67</v>
      </c>
      <c r="J5" s="283" t="s">
        <v>68</v>
      </c>
      <c r="K5" s="283" t="s">
        <v>67</v>
      </c>
      <c r="L5" s="284" t="s">
        <v>68</v>
      </c>
    </row>
    <row r="6" spans="1:12" s="56" customFormat="1" ht="17.95" customHeight="1" x14ac:dyDescent="0.35">
      <c r="B6" s="58" t="s">
        <v>10</v>
      </c>
      <c r="C6" s="54">
        <v>1.15659092773357E-2</v>
      </c>
      <c r="D6" s="59">
        <v>13.478344680502</v>
      </c>
      <c r="E6" s="54">
        <v>6.9401603948180098E-3</v>
      </c>
      <c r="F6" s="59">
        <v>12.406076495990099</v>
      </c>
      <c r="G6" s="54">
        <v>1.0184835910977E-2</v>
      </c>
      <c r="H6" s="59">
        <v>12.6516408902301</v>
      </c>
      <c r="I6" s="54">
        <v>1.0943530761241899E-2</v>
      </c>
      <c r="J6" s="59">
        <v>14.3145490056268</v>
      </c>
      <c r="K6" s="54">
        <v>1.0563150282275001E-2</v>
      </c>
      <c r="L6" s="60">
        <v>13.8110810432511</v>
      </c>
    </row>
    <row r="7" spans="1:12" s="56" customFormat="1" ht="17.95" customHeight="1" x14ac:dyDescent="0.35">
      <c r="B7" s="58" t="s">
        <v>11</v>
      </c>
      <c r="C7" s="54">
        <v>0</v>
      </c>
      <c r="D7" s="59">
        <v>20.5</v>
      </c>
      <c r="E7" s="54"/>
      <c r="F7" s="59"/>
      <c r="G7" s="54">
        <v>0</v>
      </c>
      <c r="H7" s="59">
        <v>18.899999999999999</v>
      </c>
      <c r="I7" s="54">
        <v>1.6570923552806E-2</v>
      </c>
      <c r="J7" s="59">
        <v>16.494697304463099</v>
      </c>
      <c r="K7" s="54">
        <v>1.65453342157512E-2</v>
      </c>
      <c r="L7" s="60">
        <v>16.499117582175199</v>
      </c>
    </row>
    <row r="8" spans="1:12" s="56" customFormat="1" ht="17.95" customHeight="1" x14ac:dyDescent="0.35">
      <c r="B8" s="58" t="s">
        <v>12</v>
      </c>
      <c r="C8" s="54">
        <v>0</v>
      </c>
      <c r="D8" s="59">
        <v>19.1071428571429</v>
      </c>
      <c r="E8" s="54">
        <v>0</v>
      </c>
      <c r="F8" s="59">
        <v>5.578125</v>
      </c>
      <c r="G8" s="54">
        <v>0</v>
      </c>
      <c r="H8" s="59">
        <v>16.352941176470601</v>
      </c>
      <c r="I8" s="54">
        <v>0</v>
      </c>
      <c r="J8" s="59">
        <v>12.8923076923077</v>
      </c>
      <c r="K8" s="54">
        <v>0</v>
      </c>
      <c r="L8" s="60">
        <v>12.883802816901399</v>
      </c>
    </row>
    <row r="9" spans="1:12" s="56" customFormat="1" ht="17.95" customHeight="1" x14ac:dyDescent="0.35">
      <c r="B9" s="58" t="s">
        <v>13</v>
      </c>
      <c r="C9" s="54">
        <v>2.4948024948024901E-2</v>
      </c>
      <c r="D9" s="59">
        <v>12.667359667359699</v>
      </c>
      <c r="E9" s="54">
        <v>9.5238095238095299E-3</v>
      </c>
      <c r="F9" s="59">
        <v>10.1777777777778</v>
      </c>
      <c r="G9" s="54">
        <v>0</v>
      </c>
      <c r="H9" s="59">
        <v>11.119496855345901</v>
      </c>
      <c r="I9" s="54">
        <v>8.4444444444444402E-3</v>
      </c>
      <c r="J9" s="59">
        <v>11.965999999999999</v>
      </c>
      <c r="K9" s="54">
        <v>1.0608424336973499E-2</v>
      </c>
      <c r="L9" s="60">
        <v>11.8535101404056</v>
      </c>
    </row>
    <row r="10" spans="1:12" s="56" customFormat="1" ht="17.95" customHeight="1" x14ac:dyDescent="0.35">
      <c r="B10" s="58" t="s">
        <v>14</v>
      </c>
      <c r="C10" s="54">
        <v>2.9946524064171101E-2</v>
      </c>
      <c r="D10" s="59">
        <v>13.6465240641711</v>
      </c>
      <c r="E10" s="54">
        <v>1.8292682926829298E-2</v>
      </c>
      <c r="F10" s="59">
        <v>12.217225609756101</v>
      </c>
      <c r="G10" s="54">
        <v>4.4692737430167599E-2</v>
      </c>
      <c r="H10" s="59">
        <v>15.2486033519553</v>
      </c>
      <c r="I10" s="54">
        <v>2.99896587383661E-2</v>
      </c>
      <c r="J10" s="59">
        <v>13.301189245087899</v>
      </c>
      <c r="K10" s="54">
        <v>3.00344657804037E-2</v>
      </c>
      <c r="L10" s="60">
        <v>13.463072378138801</v>
      </c>
    </row>
    <row r="11" spans="1:12" s="56" customFormat="1" ht="17.95" customHeight="1" x14ac:dyDescent="0.35">
      <c r="B11" s="58" t="s">
        <v>15</v>
      </c>
      <c r="C11" s="54">
        <v>4.3478260869565202E-2</v>
      </c>
      <c r="D11" s="59">
        <v>15.673913043478301</v>
      </c>
      <c r="E11" s="54">
        <v>5.2631578947368397E-2</v>
      </c>
      <c r="F11" s="59">
        <v>18.394736842105299</v>
      </c>
      <c r="G11" s="54">
        <v>6.6666666666666693E-2</v>
      </c>
      <c r="H11" s="59">
        <v>18.233333333333299</v>
      </c>
      <c r="I11" s="54">
        <v>1.8181818181818198E-2</v>
      </c>
      <c r="J11" s="59">
        <v>21.977272727272702</v>
      </c>
      <c r="K11" s="54">
        <v>2.9940119760479E-2</v>
      </c>
      <c r="L11" s="60">
        <v>20.365269461077801</v>
      </c>
    </row>
    <row r="12" spans="1:12" s="56" customFormat="1" ht="17.95" customHeight="1" x14ac:dyDescent="0.35">
      <c r="B12" s="58" t="s">
        <v>16</v>
      </c>
      <c r="C12" s="54">
        <v>1.03626943005181E-2</v>
      </c>
      <c r="D12" s="59">
        <v>14.3341968911917</v>
      </c>
      <c r="E12" s="54">
        <v>0</v>
      </c>
      <c r="F12" s="59">
        <v>13.069343065693401</v>
      </c>
      <c r="G12" s="54">
        <v>0</v>
      </c>
      <c r="H12" s="59">
        <v>15.660714285714301</v>
      </c>
      <c r="I12" s="54">
        <v>1.22699386503067E-2</v>
      </c>
      <c r="J12" s="59">
        <v>13.111963190184101</v>
      </c>
      <c r="K12" s="54">
        <v>8.1081081081081103E-3</v>
      </c>
      <c r="L12" s="60">
        <v>13.712162162162199</v>
      </c>
    </row>
    <row r="13" spans="1:12" s="56" customFormat="1" ht="17.95" customHeight="1" x14ac:dyDescent="0.35">
      <c r="B13" s="58" t="s">
        <v>17</v>
      </c>
      <c r="C13" s="54">
        <v>3.1175059952038401E-2</v>
      </c>
      <c r="D13" s="59">
        <v>14.3345323741007</v>
      </c>
      <c r="E13" s="54">
        <v>3.3333333333333298E-2</v>
      </c>
      <c r="F13" s="59">
        <v>9.9</v>
      </c>
      <c r="G13" s="54">
        <v>0</v>
      </c>
      <c r="H13" s="59">
        <v>10.445945945945899</v>
      </c>
      <c r="I13" s="54">
        <v>3.07367433129986E-2</v>
      </c>
      <c r="J13" s="59">
        <v>14.7178554669169</v>
      </c>
      <c r="K13" s="54">
        <v>3.0434782608695699E-2</v>
      </c>
      <c r="L13" s="60">
        <v>14.488374291115299</v>
      </c>
    </row>
    <row r="14" spans="1:12" s="56" customFormat="1" ht="17.95" customHeight="1" x14ac:dyDescent="0.35">
      <c r="B14" s="58" t="s">
        <v>18</v>
      </c>
      <c r="C14" s="54">
        <v>0.25961538461538503</v>
      </c>
      <c r="D14" s="59">
        <v>25.076923076923102</v>
      </c>
      <c r="E14" s="54">
        <v>0.223529411764706</v>
      </c>
      <c r="F14" s="59">
        <v>21.7529411764706</v>
      </c>
      <c r="G14" s="54">
        <v>0.33333333333333298</v>
      </c>
      <c r="H14" s="59">
        <v>22.7878787878788</v>
      </c>
      <c r="I14" s="54">
        <v>0.140724946695096</v>
      </c>
      <c r="J14" s="59">
        <v>22.410447761194</v>
      </c>
      <c r="K14" s="54">
        <v>0.178002894356006</v>
      </c>
      <c r="L14" s="60">
        <v>22.7489146164978</v>
      </c>
    </row>
    <row r="15" spans="1:12" s="56" customFormat="1" ht="17.95" customHeight="1" x14ac:dyDescent="0.35">
      <c r="B15" s="58" t="s">
        <v>19</v>
      </c>
      <c r="C15" s="54">
        <v>6.15046502739202E-2</v>
      </c>
      <c r="D15" s="59">
        <v>17.9967830296853</v>
      </c>
      <c r="E15" s="54">
        <v>4.0107591153616298E-2</v>
      </c>
      <c r="F15" s="59">
        <v>15.9486551105798</v>
      </c>
      <c r="G15" s="54">
        <v>6.05871816836695E-2</v>
      </c>
      <c r="H15" s="59">
        <v>16.122420372245202</v>
      </c>
      <c r="I15" s="54">
        <v>4.6269580150685503E-2</v>
      </c>
      <c r="J15" s="59">
        <v>18.070329530538999</v>
      </c>
      <c r="K15" s="54">
        <v>4.9582322824036698E-2</v>
      </c>
      <c r="L15" s="60">
        <v>17.713557843679499</v>
      </c>
    </row>
    <row r="16" spans="1:12" s="56" customFormat="1" ht="17.95" customHeight="1" x14ac:dyDescent="0.35">
      <c r="B16" s="58" t="s">
        <v>20</v>
      </c>
      <c r="C16" s="54">
        <v>5.2158693115519301E-2</v>
      </c>
      <c r="D16" s="59">
        <v>17.066627771295199</v>
      </c>
      <c r="E16" s="54">
        <v>3.6680251945164902E-2</v>
      </c>
      <c r="F16" s="59">
        <v>15.0478881067062</v>
      </c>
      <c r="G16" s="54">
        <v>4.52747252747253E-2</v>
      </c>
      <c r="H16" s="59">
        <v>15.837802197802199</v>
      </c>
      <c r="I16" s="54">
        <v>4.2720983114809603E-2</v>
      </c>
      <c r="J16" s="59">
        <v>15.974768977696099</v>
      </c>
      <c r="K16" s="54">
        <v>4.4186172518422197E-2</v>
      </c>
      <c r="L16" s="60">
        <v>16.084281534460299</v>
      </c>
    </row>
    <row r="17" spans="2:12" s="56" customFormat="1" ht="17.95" customHeight="1" x14ac:dyDescent="0.35">
      <c r="B17" s="58" t="s">
        <v>21</v>
      </c>
      <c r="C17" s="54">
        <v>0.21963824289405701</v>
      </c>
      <c r="D17" s="59">
        <v>20.804909560723502</v>
      </c>
      <c r="E17" s="54">
        <v>0.11111111111111099</v>
      </c>
      <c r="F17" s="59">
        <v>15.698412698412699</v>
      </c>
      <c r="G17" s="54">
        <v>0.06</v>
      </c>
      <c r="H17" s="59">
        <v>19.010000000000002</v>
      </c>
      <c r="I17" s="54">
        <v>7.7968367119625806E-2</v>
      </c>
      <c r="J17" s="59">
        <v>18.785419915348601</v>
      </c>
      <c r="K17" s="54">
        <v>8.3878455370331298E-2</v>
      </c>
      <c r="L17" s="60">
        <v>18.8485439966238</v>
      </c>
    </row>
    <row r="18" spans="2:12" s="56" customFormat="1" ht="17.95" customHeight="1" x14ac:dyDescent="0.35">
      <c r="B18" s="58" t="s">
        <v>22</v>
      </c>
      <c r="C18" s="54">
        <v>3.8845144356955401E-2</v>
      </c>
      <c r="D18" s="59">
        <v>17.8435695538058</v>
      </c>
      <c r="E18" s="54">
        <v>2.2079116835326599E-2</v>
      </c>
      <c r="F18" s="59">
        <v>15.6577736890524</v>
      </c>
      <c r="G18" s="54">
        <v>1.9305019305019301E-2</v>
      </c>
      <c r="H18" s="59">
        <v>12.749034749034699</v>
      </c>
      <c r="I18" s="54">
        <v>3.3107890499194798E-2</v>
      </c>
      <c r="J18" s="59">
        <v>15.5873107890499</v>
      </c>
      <c r="K18" s="54">
        <v>3.3237822349570199E-2</v>
      </c>
      <c r="L18" s="60">
        <v>15.931279847182401</v>
      </c>
    </row>
    <row r="19" spans="2:12" s="56" customFormat="1" ht="17.95" customHeight="1" x14ac:dyDescent="0.35">
      <c r="B19" s="58" t="s">
        <v>23</v>
      </c>
      <c r="C19" s="54">
        <v>0</v>
      </c>
      <c r="D19" s="59">
        <v>6.5961538461538503</v>
      </c>
      <c r="E19" s="54">
        <v>0</v>
      </c>
      <c r="F19" s="59">
        <v>6.31944444444445</v>
      </c>
      <c r="G19" s="54">
        <v>4.5454545454545497E-2</v>
      </c>
      <c r="H19" s="59">
        <v>5</v>
      </c>
      <c r="I19" s="54">
        <v>0</v>
      </c>
      <c r="J19" s="59">
        <v>10.3758620689655</v>
      </c>
      <c r="K19" s="54">
        <v>3.5587188612099599E-3</v>
      </c>
      <c r="L19" s="60">
        <v>8.3861209964412797</v>
      </c>
    </row>
    <row r="20" spans="2:12" s="56" customFormat="1" ht="17.95" customHeight="1" x14ac:dyDescent="0.35">
      <c r="B20" s="58" t="s">
        <v>24</v>
      </c>
      <c r="C20" s="54">
        <v>1.2820512820512799E-2</v>
      </c>
      <c r="D20" s="59">
        <v>13.517094017093999</v>
      </c>
      <c r="E20" s="54">
        <v>8.4745762711864406E-3</v>
      </c>
      <c r="F20" s="59">
        <v>11.703389830508501</v>
      </c>
      <c r="G20" s="54">
        <v>0</v>
      </c>
      <c r="H20" s="59">
        <v>12.1071428571429</v>
      </c>
      <c r="I20" s="54">
        <v>6.8807339449541297E-3</v>
      </c>
      <c r="J20" s="59">
        <v>14.080275229357801</v>
      </c>
      <c r="K20" s="54">
        <v>7.6452599388379203E-3</v>
      </c>
      <c r="L20" s="60">
        <v>13.638379204893001</v>
      </c>
    </row>
    <row r="21" spans="2:12" s="56" customFormat="1" ht="17.95" customHeight="1" x14ac:dyDescent="0.35">
      <c r="B21" s="58" t="s">
        <v>25</v>
      </c>
      <c r="C21" s="54">
        <v>5.6176578187878502E-2</v>
      </c>
      <c r="D21" s="59">
        <v>15.6865371326369</v>
      </c>
      <c r="E21" s="54">
        <v>2.3047177107501898E-2</v>
      </c>
      <c r="F21" s="59">
        <v>14.152668213457099</v>
      </c>
      <c r="G21" s="54">
        <v>5.6350788186265599E-2</v>
      </c>
      <c r="H21" s="59">
        <v>15.260645044392099</v>
      </c>
      <c r="I21" s="54">
        <v>3.4398491247642597E-2</v>
      </c>
      <c r="J21" s="59">
        <v>14.3632427550668</v>
      </c>
      <c r="K21" s="54">
        <v>3.8709186777529901E-2</v>
      </c>
      <c r="L21" s="60">
        <v>14.6571689312513</v>
      </c>
    </row>
    <row r="22" spans="2:12" s="56" customFormat="1" ht="17.95" customHeight="1" x14ac:dyDescent="0.35">
      <c r="B22" s="58" t="s">
        <v>26</v>
      </c>
      <c r="C22" s="54">
        <v>4.1095890410958902E-2</v>
      </c>
      <c r="D22" s="59">
        <v>15.575342465753399</v>
      </c>
      <c r="E22" s="54">
        <v>2.5641025641025599E-2</v>
      </c>
      <c r="F22" s="59">
        <v>18.1666666666667</v>
      </c>
      <c r="G22" s="54">
        <v>1.88679245283019E-2</v>
      </c>
      <c r="H22" s="59">
        <v>18.877358490565999</v>
      </c>
      <c r="I22" s="54">
        <v>2.6070763500931099E-2</v>
      </c>
      <c r="J22" s="59">
        <v>18.8054003724395</v>
      </c>
      <c r="K22" s="54">
        <v>2.70655270655271E-2</v>
      </c>
      <c r="L22" s="60">
        <v>18.4394586894587</v>
      </c>
    </row>
    <row r="23" spans="2:12" s="56" customFormat="1" ht="17.95" customHeight="1" x14ac:dyDescent="0.35">
      <c r="B23" s="58" t="s">
        <v>27</v>
      </c>
      <c r="C23" s="54">
        <v>8.5244587008821204E-2</v>
      </c>
      <c r="D23" s="59">
        <v>18.480232558139502</v>
      </c>
      <c r="E23" s="54">
        <v>5.9486992905220998E-2</v>
      </c>
      <c r="F23" s="59">
        <v>18.323722030198301</v>
      </c>
      <c r="G23" s="54">
        <v>8.4909026043524793E-2</v>
      </c>
      <c r="H23" s="59">
        <v>17.082768462361798</v>
      </c>
      <c r="I23" s="54">
        <v>8.3712065679519096E-2</v>
      </c>
      <c r="J23" s="59">
        <v>19.062784049259601</v>
      </c>
      <c r="K23" s="54">
        <v>8.1917790456431494E-2</v>
      </c>
      <c r="L23" s="60">
        <v>18.789232689315401</v>
      </c>
    </row>
    <row r="24" spans="2:12" s="56" customFormat="1" ht="17.95" customHeight="1" x14ac:dyDescent="0.35">
      <c r="B24" s="58" t="s">
        <v>28</v>
      </c>
      <c r="C24" s="54">
        <v>5.3488372093023297E-2</v>
      </c>
      <c r="D24" s="59">
        <v>19.4197674418605</v>
      </c>
      <c r="E24" s="54">
        <v>2.1834061135371199E-2</v>
      </c>
      <c r="F24" s="59">
        <v>16.4825327510917</v>
      </c>
      <c r="G24" s="54">
        <v>8.2644628099173608E-3</v>
      </c>
      <c r="H24" s="59">
        <v>15.2314049586777</v>
      </c>
      <c r="I24" s="54">
        <v>3.7195121951219497E-2</v>
      </c>
      <c r="J24" s="59">
        <v>18.924085365853699</v>
      </c>
      <c r="K24" s="54">
        <v>3.71900826446281E-2</v>
      </c>
      <c r="L24" s="60">
        <v>18.5964876033058</v>
      </c>
    </row>
    <row r="25" spans="2:12" s="56" customFormat="1" ht="17.95" customHeight="1" x14ac:dyDescent="0.35">
      <c r="B25" s="58" t="s">
        <v>397</v>
      </c>
      <c r="C25" s="54">
        <v>0.08</v>
      </c>
      <c r="D25" s="524">
        <v>14.0942857142857</v>
      </c>
      <c r="E25" s="54">
        <v>0.1</v>
      </c>
      <c r="F25" s="524">
        <v>13.814285714285701</v>
      </c>
      <c r="G25" s="54">
        <v>0.11267605633802801</v>
      </c>
      <c r="H25" s="524">
        <v>11.2253521126761</v>
      </c>
      <c r="I25" s="54">
        <v>9.1383812010443904E-2</v>
      </c>
      <c r="J25" s="524">
        <v>13.2702349869452</v>
      </c>
      <c r="K25" s="54">
        <v>9.1559370529327597E-2</v>
      </c>
      <c r="L25" s="60">
        <v>13.3233190271817</v>
      </c>
    </row>
    <row r="26" spans="2:12" s="56" customFormat="1" ht="17.95" customHeight="1" x14ac:dyDescent="0.35">
      <c r="B26" s="58" t="s">
        <v>29</v>
      </c>
      <c r="C26" s="54"/>
      <c r="D26" s="59"/>
      <c r="E26" s="54"/>
      <c r="F26" s="59"/>
      <c r="G26" s="54">
        <v>0</v>
      </c>
      <c r="H26" s="59">
        <v>2.5193661971830998</v>
      </c>
      <c r="I26" s="54">
        <v>0</v>
      </c>
      <c r="J26" s="59">
        <v>2.5</v>
      </c>
      <c r="K26" s="54">
        <v>0</v>
      </c>
      <c r="L26" s="60">
        <v>2.5181069958847702</v>
      </c>
    </row>
    <row r="27" spans="2:12" s="56" customFormat="1" ht="24.25" customHeight="1" thickBot="1" x14ac:dyDescent="0.35">
      <c r="B27" s="285" t="s">
        <v>30</v>
      </c>
      <c r="C27" s="286">
        <v>5.2687728481813897E-2</v>
      </c>
      <c r="D27" s="287">
        <v>16.714431515910199</v>
      </c>
      <c r="E27" s="286">
        <v>3.1927817742529903E-2</v>
      </c>
      <c r="F27" s="287">
        <v>15.030446771045201</v>
      </c>
      <c r="G27" s="286">
        <v>4.8677448847693802E-2</v>
      </c>
      <c r="H27" s="287">
        <v>14.845092846558799</v>
      </c>
      <c r="I27" s="286">
        <v>4.1522790469832802E-2</v>
      </c>
      <c r="J27" s="287">
        <v>16.615214217449601</v>
      </c>
      <c r="K27" s="286">
        <v>4.31750414636283E-2</v>
      </c>
      <c r="L27" s="288">
        <v>16.376107584898499</v>
      </c>
    </row>
    <row r="28" spans="2:12" s="56" customFormat="1" ht="38.25" customHeight="1" x14ac:dyDescent="0.25">
      <c r="B28" s="277" t="s">
        <v>61</v>
      </c>
    </row>
  </sheetData>
  <mergeCells count="8">
    <mergeCell ref="B1:L1"/>
    <mergeCell ref="B2:L2"/>
    <mergeCell ref="K4:L4"/>
    <mergeCell ref="B4:B5"/>
    <mergeCell ref="C4:D4"/>
    <mergeCell ref="E4:F4"/>
    <mergeCell ref="G4:H4"/>
    <mergeCell ref="I4:J4"/>
  </mergeCell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8"/>
  <sheetViews>
    <sheetView topLeftCell="A2" workbookViewId="0">
      <selection activeCell="A3" sqref="A3:N26"/>
    </sheetView>
  </sheetViews>
  <sheetFormatPr defaultColWidth="8.83203125" defaultRowHeight="12.3" x14ac:dyDescent="0.4"/>
  <cols>
    <col min="1" max="1" width="25.71875" customWidth="1"/>
    <col min="2" max="14" width="6.44140625" customWidth="1"/>
  </cols>
  <sheetData>
    <row r="1" spans="1:14" s="2" customFormat="1" ht="29.25" customHeight="1" x14ac:dyDescent="0.4">
      <c r="A1" s="248" t="s">
        <v>411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</row>
    <row r="2" spans="1:14" s="2" customFormat="1" ht="35.25" customHeight="1" x14ac:dyDescent="0.4">
      <c r="A2" s="1"/>
    </row>
    <row r="3" spans="1:14" s="2" customFormat="1" ht="18.75" customHeight="1" x14ac:dyDescent="0.4">
      <c r="A3" s="669" t="s">
        <v>0</v>
      </c>
      <c r="B3" s="668" t="s">
        <v>69</v>
      </c>
      <c r="C3" s="668"/>
      <c r="D3" s="668" t="s">
        <v>70</v>
      </c>
      <c r="E3" s="668"/>
      <c r="F3" s="668" t="s">
        <v>71</v>
      </c>
      <c r="G3" s="668"/>
      <c r="H3" s="668" t="s">
        <v>72</v>
      </c>
      <c r="I3" s="668"/>
      <c r="J3" s="668" t="s">
        <v>73</v>
      </c>
      <c r="K3" s="668"/>
      <c r="L3" s="668" t="s">
        <v>74</v>
      </c>
      <c r="M3" s="668"/>
      <c r="N3" s="659" t="s">
        <v>9</v>
      </c>
    </row>
    <row r="4" spans="1:14" s="2" customFormat="1" ht="13.5" customHeight="1" x14ac:dyDescent="0.4">
      <c r="A4" s="670"/>
      <c r="B4" s="290" t="s">
        <v>9</v>
      </c>
      <c r="C4" s="290" t="s">
        <v>60</v>
      </c>
      <c r="D4" s="290" t="s">
        <v>9</v>
      </c>
      <c r="E4" s="290" t="s">
        <v>60</v>
      </c>
      <c r="F4" s="290" t="s">
        <v>9</v>
      </c>
      <c r="G4" s="290" t="s">
        <v>60</v>
      </c>
      <c r="H4" s="290" t="s">
        <v>9</v>
      </c>
      <c r="I4" s="290" t="s">
        <v>60</v>
      </c>
      <c r="J4" s="290" t="s">
        <v>9</v>
      </c>
      <c r="K4" s="290" t="s">
        <v>60</v>
      </c>
      <c r="L4" s="290" t="s">
        <v>9</v>
      </c>
      <c r="M4" s="290" t="s">
        <v>60</v>
      </c>
      <c r="N4" s="660"/>
    </row>
    <row r="5" spans="1:14" s="2" customFormat="1" ht="18.75" customHeight="1" x14ac:dyDescent="0.3">
      <c r="A5" s="62" t="s">
        <v>10</v>
      </c>
      <c r="B5" s="53">
        <v>671</v>
      </c>
      <c r="C5" s="63">
        <v>6.2613726496524103E-3</v>
      </c>
      <c r="D5" s="53">
        <v>21942</v>
      </c>
      <c r="E5" s="63">
        <v>0.20474968506508701</v>
      </c>
      <c r="F5" s="53">
        <v>30094</v>
      </c>
      <c r="G5" s="63">
        <v>0.28081929734521499</v>
      </c>
      <c r="H5" s="53">
        <v>27087</v>
      </c>
      <c r="I5" s="63">
        <v>0.252759762982317</v>
      </c>
      <c r="J5" s="53">
        <v>18011</v>
      </c>
      <c r="K5" s="63">
        <v>0.168067932627257</v>
      </c>
      <c r="L5" s="53">
        <v>9360</v>
      </c>
      <c r="M5" s="63">
        <v>8.7341949330471694E-2</v>
      </c>
      <c r="N5" s="53">
        <v>107165</v>
      </c>
    </row>
    <row r="6" spans="1:14" s="2" customFormat="1" ht="18.75" customHeight="1" x14ac:dyDescent="0.3">
      <c r="A6" s="64" t="s">
        <v>11</v>
      </c>
      <c r="B6" s="53">
        <v>66</v>
      </c>
      <c r="C6" s="63">
        <v>1.4559894109861001E-2</v>
      </c>
      <c r="D6" s="53">
        <v>720</v>
      </c>
      <c r="E6" s="63">
        <v>0.15883520847121099</v>
      </c>
      <c r="F6" s="53">
        <v>843</v>
      </c>
      <c r="G6" s="63">
        <v>0.18596955658504299</v>
      </c>
      <c r="H6" s="53">
        <v>1008</v>
      </c>
      <c r="I6" s="63">
        <v>0.22236929185969601</v>
      </c>
      <c r="J6" s="53">
        <v>1437</v>
      </c>
      <c r="K6" s="63">
        <v>0.31700860357379201</v>
      </c>
      <c r="L6" s="53">
        <v>459</v>
      </c>
      <c r="M6" s="63">
        <v>0.10125744540039699</v>
      </c>
      <c r="N6" s="53">
        <v>4533</v>
      </c>
    </row>
    <row r="7" spans="1:14" s="2" customFormat="1" ht="18.75" customHeight="1" x14ac:dyDescent="0.3">
      <c r="A7" s="64" t="s">
        <v>12</v>
      </c>
      <c r="B7" s="53">
        <v>0</v>
      </c>
      <c r="C7" s="63">
        <v>0</v>
      </c>
      <c r="D7" s="53">
        <v>30</v>
      </c>
      <c r="E7" s="63">
        <v>0.21126760563380301</v>
      </c>
      <c r="F7" s="53">
        <v>38</v>
      </c>
      <c r="G7" s="63">
        <v>0.26760563380281699</v>
      </c>
      <c r="H7" s="53">
        <v>45</v>
      </c>
      <c r="I7" s="63">
        <v>0.31690140845070403</v>
      </c>
      <c r="J7" s="53">
        <v>18</v>
      </c>
      <c r="K7" s="63">
        <v>0.12676056338028199</v>
      </c>
      <c r="L7" s="53">
        <v>11</v>
      </c>
      <c r="M7" s="63">
        <v>7.7464788732394402E-2</v>
      </c>
      <c r="N7" s="53">
        <v>142</v>
      </c>
    </row>
    <row r="8" spans="1:14" s="2" customFormat="1" ht="18.75" customHeight="1" x14ac:dyDescent="0.3">
      <c r="A8" s="64" t="s">
        <v>13</v>
      </c>
      <c r="B8" s="53">
        <v>45</v>
      </c>
      <c r="C8" s="63">
        <v>1.4040561622464901E-2</v>
      </c>
      <c r="D8" s="53">
        <v>704</v>
      </c>
      <c r="E8" s="63">
        <v>0.21965678627145099</v>
      </c>
      <c r="F8" s="53">
        <v>1080</v>
      </c>
      <c r="G8" s="63">
        <v>0.33697347893915802</v>
      </c>
      <c r="H8" s="53">
        <v>923</v>
      </c>
      <c r="I8" s="63">
        <v>0.28798751950078</v>
      </c>
      <c r="J8" s="53">
        <v>342</v>
      </c>
      <c r="K8" s="63">
        <v>0.10670826833073301</v>
      </c>
      <c r="L8" s="53">
        <v>111</v>
      </c>
      <c r="M8" s="63">
        <v>3.4633385335413401E-2</v>
      </c>
      <c r="N8" s="53">
        <v>3205</v>
      </c>
    </row>
    <row r="9" spans="1:14" s="2" customFormat="1" ht="18.75" customHeight="1" x14ac:dyDescent="0.3">
      <c r="A9" s="64" t="s">
        <v>14</v>
      </c>
      <c r="B9" s="53">
        <v>14</v>
      </c>
      <c r="C9" s="63">
        <v>3.4465780403742001E-3</v>
      </c>
      <c r="D9" s="53">
        <v>502</v>
      </c>
      <c r="E9" s="63">
        <v>0.12358444116198899</v>
      </c>
      <c r="F9" s="53">
        <v>1154</v>
      </c>
      <c r="G9" s="63">
        <v>0.28409650418513099</v>
      </c>
      <c r="H9" s="53">
        <v>1294</v>
      </c>
      <c r="I9" s="63">
        <v>0.31856228458887298</v>
      </c>
      <c r="J9" s="53">
        <v>730</v>
      </c>
      <c r="K9" s="63">
        <v>0.17971442639094001</v>
      </c>
      <c r="L9" s="53">
        <v>368</v>
      </c>
      <c r="M9" s="63">
        <v>9.0595765632693295E-2</v>
      </c>
      <c r="N9" s="53">
        <v>4062</v>
      </c>
    </row>
    <row r="10" spans="1:14" s="2" customFormat="1" ht="18.75" customHeight="1" x14ac:dyDescent="0.3">
      <c r="A10" s="64" t="s">
        <v>15</v>
      </c>
      <c r="B10" s="53">
        <v>1</v>
      </c>
      <c r="C10" s="63">
        <v>5.9880239520958096E-3</v>
      </c>
      <c r="D10" s="53">
        <v>4</v>
      </c>
      <c r="E10" s="63">
        <v>2.39520958083832E-2</v>
      </c>
      <c r="F10" s="53">
        <v>36</v>
      </c>
      <c r="G10" s="63">
        <v>0.215568862275449</v>
      </c>
      <c r="H10" s="53">
        <v>54</v>
      </c>
      <c r="I10" s="63">
        <v>0.32335329341317398</v>
      </c>
      <c r="J10" s="53">
        <v>57</v>
      </c>
      <c r="K10" s="63">
        <v>0.34131736526946099</v>
      </c>
      <c r="L10" s="53">
        <v>15</v>
      </c>
      <c r="M10" s="63">
        <v>8.9820359281437098E-2</v>
      </c>
      <c r="N10" s="53">
        <v>167</v>
      </c>
    </row>
    <row r="11" spans="1:14" s="2" customFormat="1" ht="18.75" customHeight="1" x14ac:dyDescent="0.3">
      <c r="A11" s="64" t="s">
        <v>16</v>
      </c>
      <c r="B11" s="53">
        <v>11</v>
      </c>
      <c r="C11" s="63">
        <v>1.48648648648649E-2</v>
      </c>
      <c r="D11" s="53">
        <v>152</v>
      </c>
      <c r="E11" s="63">
        <v>0.205405405405405</v>
      </c>
      <c r="F11" s="53">
        <v>248</v>
      </c>
      <c r="G11" s="63">
        <v>0.33513513513513499</v>
      </c>
      <c r="H11" s="53">
        <v>243</v>
      </c>
      <c r="I11" s="63">
        <v>0.32837837837837802</v>
      </c>
      <c r="J11" s="53">
        <v>76</v>
      </c>
      <c r="K11" s="63">
        <v>0.102702702702703</v>
      </c>
      <c r="L11" s="53">
        <v>10</v>
      </c>
      <c r="M11" s="63">
        <v>1.35135135135135E-2</v>
      </c>
      <c r="N11" s="53">
        <v>740</v>
      </c>
    </row>
    <row r="12" spans="1:14" s="2" customFormat="1" ht="18.75" customHeight="1" x14ac:dyDescent="0.3">
      <c r="A12" s="64" t="s">
        <v>17</v>
      </c>
      <c r="B12" s="53">
        <v>26</v>
      </c>
      <c r="C12" s="63">
        <v>4.9149338374291102E-3</v>
      </c>
      <c r="D12" s="53">
        <v>511</v>
      </c>
      <c r="E12" s="63">
        <v>9.6597353497164501E-2</v>
      </c>
      <c r="F12" s="53">
        <v>1649</v>
      </c>
      <c r="G12" s="63">
        <v>0.31172022684310002</v>
      </c>
      <c r="H12" s="53">
        <v>1644</v>
      </c>
      <c r="I12" s="63">
        <v>0.31077504725897898</v>
      </c>
      <c r="J12" s="53">
        <v>993</v>
      </c>
      <c r="K12" s="63">
        <v>0.187712665406427</v>
      </c>
      <c r="L12" s="53">
        <v>467</v>
      </c>
      <c r="M12" s="63">
        <v>8.8279773156899805E-2</v>
      </c>
      <c r="N12" s="53">
        <v>5290</v>
      </c>
    </row>
    <row r="13" spans="1:14" s="2" customFormat="1" ht="18.7" customHeight="1" x14ac:dyDescent="0.3">
      <c r="A13" s="64" t="s">
        <v>18</v>
      </c>
      <c r="B13" s="53">
        <v>2</v>
      </c>
      <c r="C13" s="63">
        <v>2.8943560057887101E-3</v>
      </c>
      <c r="D13" s="53">
        <v>27</v>
      </c>
      <c r="E13" s="63">
        <v>3.9073806078147602E-2</v>
      </c>
      <c r="F13" s="53">
        <v>103</v>
      </c>
      <c r="G13" s="63">
        <v>0.14905933429811899</v>
      </c>
      <c r="H13" s="53">
        <v>393</v>
      </c>
      <c r="I13" s="63">
        <v>0.56874095513748202</v>
      </c>
      <c r="J13" s="53">
        <v>144</v>
      </c>
      <c r="K13" s="63">
        <v>0.20839363241678699</v>
      </c>
      <c r="L13" s="53">
        <v>22</v>
      </c>
      <c r="M13" s="63">
        <v>3.1837916063675802E-2</v>
      </c>
      <c r="N13" s="53">
        <v>691</v>
      </c>
    </row>
    <row r="14" spans="1:14" s="2" customFormat="1" ht="19.5" customHeight="1" x14ac:dyDescent="0.3">
      <c r="A14" s="64" t="s">
        <v>19</v>
      </c>
      <c r="B14" s="53">
        <v>25446</v>
      </c>
      <c r="C14" s="63">
        <v>9.0222524784070099E-2</v>
      </c>
      <c r="D14" s="53">
        <v>54366</v>
      </c>
      <c r="E14" s="63">
        <v>0.192762626047739</v>
      </c>
      <c r="F14" s="53">
        <v>62953</v>
      </c>
      <c r="G14" s="63">
        <v>0.22320909387454099</v>
      </c>
      <c r="H14" s="53">
        <v>114930</v>
      </c>
      <c r="I14" s="63">
        <v>0.40750117006339598</v>
      </c>
      <c r="J14" s="53">
        <v>22040</v>
      </c>
      <c r="K14" s="63">
        <v>7.8146052277014294E-2</v>
      </c>
      <c r="L14" s="53">
        <v>2301</v>
      </c>
      <c r="M14" s="63">
        <v>8.1585329532400108E-3</v>
      </c>
      <c r="N14" s="53">
        <v>282036</v>
      </c>
    </row>
    <row r="15" spans="1:14" s="2" customFormat="1" ht="21" customHeight="1" x14ac:dyDescent="0.3">
      <c r="A15" s="64" t="s">
        <v>20</v>
      </c>
      <c r="B15" s="53">
        <v>3483</v>
      </c>
      <c r="C15" s="63">
        <v>9.4359557867360194E-2</v>
      </c>
      <c r="D15" s="53">
        <v>9167</v>
      </c>
      <c r="E15" s="63">
        <v>0.24834742089293499</v>
      </c>
      <c r="F15" s="53">
        <v>7365</v>
      </c>
      <c r="G15" s="63">
        <v>0.19952860858257501</v>
      </c>
      <c r="H15" s="53">
        <v>12054</v>
      </c>
      <c r="I15" s="63">
        <v>0.32656046814044198</v>
      </c>
      <c r="J15" s="53">
        <v>4216</v>
      </c>
      <c r="K15" s="63">
        <v>0.114217598612917</v>
      </c>
      <c r="L15" s="53">
        <v>627</v>
      </c>
      <c r="M15" s="63">
        <v>1.69863459037711E-2</v>
      </c>
      <c r="N15" s="53">
        <v>36912</v>
      </c>
    </row>
    <row r="16" spans="1:14" s="2" customFormat="1" ht="23.25" customHeight="1" x14ac:dyDescent="0.3">
      <c r="A16" s="64" t="s">
        <v>21</v>
      </c>
      <c r="B16" s="53">
        <v>1234</v>
      </c>
      <c r="C16" s="63">
        <v>0.13019624393331899</v>
      </c>
      <c r="D16" s="53">
        <v>2138</v>
      </c>
      <c r="E16" s="63">
        <v>0.22557501582612399</v>
      </c>
      <c r="F16" s="53">
        <v>921</v>
      </c>
      <c r="G16" s="63">
        <v>9.7172399240346097E-2</v>
      </c>
      <c r="H16" s="53">
        <v>3493</v>
      </c>
      <c r="I16" s="63">
        <v>0.36853766617429801</v>
      </c>
      <c r="J16" s="53">
        <v>1506</v>
      </c>
      <c r="K16" s="63">
        <v>0.15889428149398599</v>
      </c>
      <c r="L16" s="53">
        <v>186</v>
      </c>
      <c r="M16" s="63">
        <v>1.9624393331926601E-2</v>
      </c>
      <c r="N16" s="53">
        <v>9478</v>
      </c>
    </row>
    <row r="17" spans="1:14" s="2" customFormat="1" ht="23.25" customHeight="1" x14ac:dyDescent="0.3">
      <c r="A17" s="64" t="s">
        <v>22</v>
      </c>
      <c r="B17" s="53">
        <v>1697</v>
      </c>
      <c r="C17" s="63">
        <v>8.1041069723018194E-2</v>
      </c>
      <c r="D17" s="53">
        <v>4617</v>
      </c>
      <c r="E17" s="63">
        <v>0.22048710601719201</v>
      </c>
      <c r="F17" s="53">
        <v>4367</v>
      </c>
      <c r="G17" s="63">
        <v>0.20854823304680001</v>
      </c>
      <c r="H17" s="53">
        <v>7266</v>
      </c>
      <c r="I17" s="63">
        <v>0.346991404011461</v>
      </c>
      <c r="J17" s="53">
        <v>2692</v>
      </c>
      <c r="K17" s="63">
        <v>0.12855778414517699</v>
      </c>
      <c r="L17" s="53">
        <v>301</v>
      </c>
      <c r="M17" s="63">
        <v>1.4374403056351501E-2</v>
      </c>
      <c r="N17" s="53">
        <v>20940</v>
      </c>
    </row>
    <row r="18" spans="1:14" s="2" customFormat="1" ht="21.75" customHeight="1" x14ac:dyDescent="0.3">
      <c r="A18" s="64" t="s">
        <v>23</v>
      </c>
      <c r="B18" s="53">
        <v>8</v>
      </c>
      <c r="C18" s="63">
        <v>2.84697508896797E-2</v>
      </c>
      <c r="D18" s="53">
        <v>29</v>
      </c>
      <c r="E18" s="63">
        <v>0.103202846975089</v>
      </c>
      <c r="F18" s="53">
        <v>61</v>
      </c>
      <c r="G18" s="63">
        <v>0.21708185053380799</v>
      </c>
      <c r="H18" s="53">
        <v>116</v>
      </c>
      <c r="I18" s="63">
        <v>0.41281138790035599</v>
      </c>
      <c r="J18" s="53">
        <v>42</v>
      </c>
      <c r="K18" s="63">
        <v>0.149466192170819</v>
      </c>
      <c r="L18" s="53">
        <v>25</v>
      </c>
      <c r="M18" s="63">
        <v>8.8967971530249101E-2</v>
      </c>
      <c r="N18" s="53">
        <v>281</v>
      </c>
    </row>
    <row r="19" spans="1:14" s="2" customFormat="1" ht="23.25" customHeight="1" x14ac:dyDescent="0.3">
      <c r="A19" s="64" t="s">
        <v>24</v>
      </c>
      <c r="B19" s="53">
        <v>8</v>
      </c>
      <c r="C19" s="63">
        <v>6.1162079510703399E-3</v>
      </c>
      <c r="D19" s="53">
        <v>94</v>
      </c>
      <c r="E19" s="63">
        <v>7.1865443425076503E-2</v>
      </c>
      <c r="F19" s="53">
        <v>334</v>
      </c>
      <c r="G19" s="63">
        <v>0.25535168195718699</v>
      </c>
      <c r="H19" s="53">
        <v>583</v>
      </c>
      <c r="I19" s="63">
        <v>0.44571865443425102</v>
      </c>
      <c r="J19" s="53">
        <v>241</v>
      </c>
      <c r="K19" s="63">
        <v>0.18425076452599401</v>
      </c>
      <c r="L19" s="53">
        <v>48</v>
      </c>
      <c r="M19" s="63">
        <v>3.6697247706422E-2</v>
      </c>
      <c r="N19" s="53">
        <v>1308</v>
      </c>
    </row>
    <row r="20" spans="1:14" s="2" customFormat="1" ht="23.25" customHeight="1" x14ac:dyDescent="0.3">
      <c r="A20" s="64" t="s">
        <v>25</v>
      </c>
      <c r="B20" s="53">
        <v>3340</v>
      </c>
      <c r="C20" s="63">
        <v>2.8222808084905002E-2</v>
      </c>
      <c r="D20" s="53">
        <v>13596</v>
      </c>
      <c r="E20" s="63">
        <v>0.114885418779152</v>
      </c>
      <c r="F20" s="53">
        <v>27005</v>
      </c>
      <c r="G20" s="63">
        <v>0.228190698303252</v>
      </c>
      <c r="H20" s="53">
        <v>50581</v>
      </c>
      <c r="I20" s="63">
        <v>0.42740654363550301</v>
      </c>
      <c r="J20" s="53">
        <v>19976</v>
      </c>
      <c r="K20" s="63">
        <v>0.16879605218684501</v>
      </c>
      <c r="L20" s="53">
        <v>3846</v>
      </c>
      <c r="M20" s="63">
        <v>3.2498479010342703E-2</v>
      </c>
      <c r="N20" s="53">
        <v>118344</v>
      </c>
    </row>
    <row r="21" spans="1:14" s="2" customFormat="1" ht="23.25" customHeight="1" x14ac:dyDescent="0.3">
      <c r="A21" s="64" t="s">
        <v>26</v>
      </c>
      <c r="B21" s="53">
        <v>3</v>
      </c>
      <c r="C21" s="63">
        <v>4.2735042735042696E-3</v>
      </c>
      <c r="D21" s="53">
        <v>20</v>
      </c>
      <c r="E21" s="63">
        <v>2.8490028490028501E-2</v>
      </c>
      <c r="F21" s="53">
        <v>139</v>
      </c>
      <c r="G21" s="63">
        <v>0.19800569800569801</v>
      </c>
      <c r="H21" s="53">
        <v>320</v>
      </c>
      <c r="I21" s="63">
        <v>0.45584045584045602</v>
      </c>
      <c r="J21" s="53">
        <v>175</v>
      </c>
      <c r="K21" s="63">
        <v>0.24928774928774899</v>
      </c>
      <c r="L21" s="53">
        <v>45</v>
      </c>
      <c r="M21" s="63">
        <v>6.4102564102564097E-2</v>
      </c>
      <c r="N21" s="53">
        <v>702</v>
      </c>
    </row>
    <row r="22" spans="1:14" s="2" customFormat="1" ht="26.25" customHeight="1" x14ac:dyDescent="0.3">
      <c r="A22" s="64" t="s">
        <v>27</v>
      </c>
      <c r="B22" s="53">
        <v>2328</v>
      </c>
      <c r="C22" s="63">
        <v>3.7733402489626602E-2</v>
      </c>
      <c r="D22" s="53">
        <v>7066</v>
      </c>
      <c r="E22" s="63">
        <v>0.114529304979253</v>
      </c>
      <c r="F22" s="53">
        <v>11757</v>
      </c>
      <c r="G22" s="63">
        <v>0.19056340767634899</v>
      </c>
      <c r="H22" s="53">
        <v>26971</v>
      </c>
      <c r="I22" s="63">
        <v>0.43715962136929498</v>
      </c>
      <c r="J22" s="53">
        <v>11585</v>
      </c>
      <c r="K22" s="63">
        <v>0.187775544605809</v>
      </c>
      <c r="L22" s="53">
        <v>1989</v>
      </c>
      <c r="M22" s="63">
        <v>3.2238718879668102E-2</v>
      </c>
      <c r="N22" s="53">
        <v>61696</v>
      </c>
    </row>
    <row r="23" spans="1:14" s="2" customFormat="1" ht="26.25" customHeight="1" x14ac:dyDescent="0.3">
      <c r="A23" s="64" t="s">
        <v>28</v>
      </c>
      <c r="B23" s="53">
        <v>11</v>
      </c>
      <c r="C23" s="63">
        <v>4.5454545454545496E-3</v>
      </c>
      <c r="D23" s="53">
        <v>44</v>
      </c>
      <c r="E23" s="63">
        <v>1.8181818181818198E-2</v>
      </c>
      <c r="F23" s="53">
        <v>462</v>
      </c>
      <c r="G23" s="63">
        <v>0.190909090909091</v>
      </c>
      <c r="H23" s="53">
        <v>1265</v>
      </c>
      <c r="I23" s="63">
        <v>0.52272727272727304</v>
      </c>
      <c r="J23" s="53">
        <v>551</v>
      </c>
      <c r="K23" s="63">
        <v>0.22768595041322301</v>
      </c>
      <c r="L23" s="53">
        <v>87</v>
      </c>
      <c r="M23" s="63">
        <v>3.59504132231405E-2</v>
      </c>
      <c r="N23" s="53">
        <v>2420</v>
      </c>
    </row>
    <row r="24" spans="1:14" s="2" customFormat="1" ht="26.25" customHeight="1" x14ac:dyDescent="0.3">
      <c r="A24" s="64" t="s">
        <v>29</v>
      </c>
      <c r="B24" s="53">
        <v>4</v>
      </c>
      <c r="C24" s="63">
        <v>5.72246065808298E-3</v>
      </c>
      <c r="D24" s="53">
        <v>0</v>
      </c>
      <c r="E24" s="63">
        <v>0</v>
      </c>
      <c r="F24" s="53">
        <v>38</v>
      </c>
      <c r="G24" s="63">
        <v>5.4363376251788303E-2</v>
      </c>
      <c r="H24" s="53">
        <v>290</v>
      </c>
      <c r="I24" s="63">
        <v>0.41487839771101598</v>
      </c>
      <c r="J24" s="53">
        <v>250</v>
      </c>
      <c r="K24" s="63">
        <v>0.35765379113018603</v>
      </c>
      <c r="L24" s="53">
        <v>117</v>
      </c>
      <c r="M24" s="63">
        <v>0.16738197424892701</v>
      </c>
      <c r="N24" s="53">
        <v>699</v>
      </c>
    </row>
    <row r="25" spans="1:14" s="2" customFormat="1" ht="20.5" customHeight="1" x14ac:dyDescent="0.3">
      <c r="A25" s="64" t="s">
        <v>397</v>
      </c>
      <c r="B25" s="53">
        <v>51</v>
      </c>
      <c r="C25" s="63">
        <v>4.1975308641975302E-2</v>
      </c>
      <c r="D25" s="53">
        <v>466</v>
      </c>
      <c r="E25" s="63">
        <v>0.38353909465020602</v>
      </c>
      <c r="F25" s="53">
        <v>467</v>
      </c>
      <c r="G25" s="63">
        <v>0.38436213991769502</v>
      </c>
      <c r="H25" s="53">
        <v>185</v>
      </c>
      <c r="I25" s="63">
        <v>0.15226337448559699</v>
      </c>
      <c r="J25" s="53">
        <v>42</v>
      </c>
      <c r="K25" s="63">
        <v>3.4567901234567898E-2</v>
      </c>
      <c r="L25" s="53">
        <v>4</v>
      </c>
      <c r="M25" s="63">
        <v>3.2921810699588498E-3</v>
      </c>
      <c r="N25" s="53">
        <v>1215</v>
      </c>
    </row>
    <row r="26" spans="1:14" s="2" customFormat="1" ht="18" customHeight="1" x14ac:dyDescent="0.4">
      <c r="A26" s="291" t="s">
        <v>30</v>
      </c>
      <c r="B26" s="292">
        <v>38449</v>
      </c>
      <c r="C26" s="293">
        <v>5.8077779422560399E-2</v>
      </c>
      <c r="D26" s="292">
        <v>116195</v>
      </c>
      <c r="E26" s="293">
        <v>0.17551425472715601</v>
      </c>
      <c r="F26" s="292">
        <v>151114</v>
      </c>
      <c r="G26" s="293">
        <v>0.22825991728421499</v>
      </c>
      <c r="H26" s="292">
        <v>250745</v>
      </c>
      <c r="I26" s="293">
        <v>0.37875400664022302</v>
      </c>
      <c r="J26" s="292">
        <v>85124</v>
      </c>
      <c r="K26" s="293">
        <v>0.12858105270789999</v>
      </c>
      <c r="L26" s="292">
        <v>20399</v>
      </c>
      <c r="M26" s="293">
        <v>3.0812989217946101E-2</v>
      </c>
      <c r="N26" s="292">
        <v>662026</v>
      </c>
    </row>
    <row r="27" spans="1:14" s="2" customFormat="1" ht="11.4" x14ac:dyDescent="0.4">
      <c r="A27" s="277" t="s">
        <v>75</v>
      </c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</row>
    <row r="28" spans="1:14" s="2" customFormat="1" ht="16.5" customHeight="1" x14ac:dyDescent="0.4">
      <c r="A28" s="6" t="s">
        <v>32</v>
      </c>
    </row>
  </sheetData>
  <mergeCells count="8">
    <mergeCell ref="L3:M3"/>
    <mergeCell ref="N3:N4"/>
    <mergeCell ref="A3:A4"/>
    <mergeCell ref="B3:C3"/>
    <mergeCell ref="D3:E3"/>
    <mergeCell ref="F3:G3"/>
    <mergeCell ref="H3:I3"/>
    <mergeCell ref="J3:K3"/>
  </mergeCells>
  <pageMargins left="0.51181102362204722" right="0.51181102362204722" top="0.74803149606299213" bottom="0.74803149606299213" header="0.31496062992125984" footer="0.31496062992125984"/>
  <pageSetup paperSize="9" scale="71" fitToHeight="0" orientation="landscape" r:id="rId1"/>
  <headerFooter alignWithMargins="0">
    <oddFooter>&amp;RFonte: Tab.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50</vt:i4>
      </vt:variant>
      <vt:variant>
        <vt:lpstr>Intervalli denominati</vt:lpstr>
      </vt:variant>
      <vt:variant>
        <vt:i4>2</vt:i4>
      </vt:variant>
    </vt:vector>
  </HeadingPairs>
  <TitlesOfParts>
    <vt:vector size="52" baseType="lpstr">
      <vt:lpstr>3.1.1</vt:lpstr>
      <vt:lpstr>3.1.2</vt:lpstr>
      <vt:lpstr>3.1.3</vt:lpstr>
      <vt:lpstr>3.1.4</vt:lpstr>
      <vt:lpstr>3.1.5</vt:lpstr>
      <vt:lpstr>3.1.6</vt:lpstr>
      <vt:lpstr>3.1.7</vt:lpstr>
      <vt:lpstr>3.1.8</vt:lpstr>
      <vt:lpstr>3.1.9</vt:lpstr>
      <vt:lpstr>3.1.10</vt:lpstr>
      <vt:lpstr>Età Media  per ruolo</vt:lpstr>
      <vt:lpstr>3.2.1</vt:lpstr>
      <vt:lpstr>3.2.2</vt:lpstr>
      <vt:lpstr>3.2.3</vt:lpstr>
      <vt:lpstr>flex deter reg genere</vt:lpstr>
      <vt:lpstr>3.3.2</vt:lpstr>
      <vt:lpstr>3.3.3</vt:lpstr>
      <vt:lpstr>UNIV.PER RUOLO E REGIONI</vt:lpstr>
      <vt:lpstr>4.1</vt:lpstr>
      <vt:lpstr>4.1 CESSATI PURI</vt:lpstr>
      <vt:lpstr>4.1 RUOLO E REGIONI</vt:lpstr>
      <vt:lpstr>4.1. MEDICI E INFERMIERI</vt:lpstr>
      <vt:lpstr>4.1. MED. INFERM. cessati puri</vt:lpstr>
      <vt:lpstr>4.1. TIPO STRUTTURA</vt:lpstr>
      <vt:lpstr>4.2</vt:lpstr>
      <vt:lpstr>4.2 RUOLO E REGIONI</vt:lpstr>
      <vt:lpstr>4.2 MEDICI E INFERMIERI</vt:lpstr>
      <vt:lpstr>5.1</vt:lpstr>
      <vt:lpstr>5.1Equiparate per ruolo e regio</vt:lpstr>
      <vt:lpstr>5.2</vt:lpstr>
      <vt:lpstr>5.2 per regione RUOLO</vt:lpstr>
      <vt:lpstr>5.3</vt:lpstr>
      <vt:lpstr>5.3 per regione RUOLO</vt:lpstr>
      <vt:lpstr>6.2.1</vt:lpstr>
      <vt:lpstr>6.2.2</vt:lpstr>
      <vt:lpstr>6.2.3</vt:lpstr>
      <vt:lpstr>6.2.4</vt:lpstr>
      <vt:lpstr>1A REGIONI</vt:lpstr>
      <vt:lpstr>1ABIS REGIONE</vt:lpstr>
      <vt:lpstr>6.3.2F</vt:lpstr>
      <vt:lpstr>medici conv per area e tipo str</vt:lpstr>
      <vt:lpstr>6.3.3F bis</vt:lpstr>
      <vt:lpstr>6.3.4</vt:lpstr>
      <vt:lpstr>6.3.5</vt:lpstr>
      <vt:lpstr>trend tab 1</vt:lpstr>
      <vt:lpstr>trend tab 1B</vt:lpstr>
      <vt:lpstr>trend tab 2</vt:lpstr>
      <vt:lpstr>trend tab 5</vt:lpstr>
      <vt:lpstr>trend tab 6</vt:lpstr>
      <vt:lpstr>INFERMIERI DI FAMIGLIA</vt:lpstr>
      <vt:lpstr>'6.2.1'!Titoli_stampa</vt:lpstr>
      <vt:lpstr>'6.2.2'!Titoli_stampa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Giannetti, Antonella</dc:creator>
  <cp:lastModifiedBy>ibooks</cp:lastModifiedBy>
  <cp:lastPrinted>2024-04-10T10:20:17Z</cp:lastPrinted>
  <dcterms:created xsi:type="dcterms:W3CDTF">2021-04-22T08:52:15Z</dcterms:created>
  <dcterms:modified xsi:type="dcterms:W3CDTF">2026-05-12T20:10:42Z</dcterms:modified>
</cp:coreProperties>
</file>